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rcbcgov-my.sharepoint.com/personal/melanie_siddall_redcar-cleveland_gov_uk/Documents/"/>
    </mc:Choice>
  </mc:AlternateContent>
  <xr:revisionPtr revIDLastSave="0" documentId="8_{6CCCD3F6-2E20-4770-A7FF-E747DE1B672E}" xr6:coauthVersionLast="47" xr6:coauthVersionMax="47" xr10:uidLastSave="{00000000-0000-0000-0000-000000000000}"/>
  <bookViews>
    <workbookView xWindow="-104" yWindow="-104" windowWidth="22326" windowHeight="1205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89" i="1" l="1"/>
  <c r="AE185" i="1"/>
  <c r="AE180" i="1"/>
  <c r="AE178" i="1"/>
  <c r="AE176" i="1"/>
  <c r="AE170" i="1"/>
  <c r="AE168" i="1"/>
  <c r="AE166" i="1"/>
  <c r="AE163" i="1"/>
  <c r="AE161" i="1"/>
  <c r="AE157" i="1"/>
  <c r="AE153" i="1"/>
  <c r="AE149" i="1"/>
  <c r="AE147" i="1"/>
  <c r="AE145" i="1"/>
  <c r="AE142" i="1"/>
  <c r="AE140" i="1"/>
  <c r="AE129" i="1"/>
  <c r="AE125" i="1"/>
  <c r="AE121" i="1"/>
  <c r="AE119" i="1"/>
  <c r="AE113" i="1"/>
  <c r="AE110" i="1"/>
  <c r="AE108" i="1"/>
  <c r="AE107" i="1"/>
  <c r="AE97" i="1"/>
  <c r="AE95" i="1"/>
  <c r="AE94" i="1"/>
  <c r="AE93" i="1"/>
  <c r="AE92" i="1"/>
  <c r="AE91" i="1"/>
  <c r="AE90" i="1"/>
  <c r="AE89" i="1"/>
  <c r="AE88" i="1"/>
  <c r="AE87" i="1"/>
  <c r="AE86" i="1"/>
  <c r="AE85" i="1"/>
  <c r="AE84" i="1"/>
  <c r="AE83" i="1"/>
  <c r="AE82" i="1"/>
  <c r="AE78" i="1"/>
  <c r="AE76" i="1"/>
  <c r="AE75" i="1"/>
  <c r="AE74" i="1"/>
  <c r="AE73" i="1"/>
  <c r="AE72" i="1"/>
  <c r="AE71" i="1"/>
  <c r="AE70" i="1"/>
  <c r="AE67" i="1"/>
  <c r="AE66" i="1"/>
  <c r="AE65" i="1"/>
  <c r="AE64" i="1"/>
  <c r="AE63" i="1"/>
  <c r="AE62" i="1"/>
  <c r="AE61" i="1"/>
  <c r="AE60" i="1"/>
  <c r="AE59" i="1"/>
  <c r="AE58" i="1"/>
  <c r="AE57" i="1"/>
  <c r="AE56" i="1"/>
  <c r="AE52" i="1"/>
  <c r="AE50" i="1"/>
  <c r="AE49" i="1"/>
  <c r="AE48" i="1"/>
  <c r="AE47" i="1"/>
  <c r="AE46" i="1"/>
  <c r="AE45" i="1"/>
  <c r="AE38" i="1"/>
  <c r="AE36" i="1"/>
  <c r="AE32" i="1"/>
  <c r="AE31" i="1"/>
  <c r="AE30" i="1"/>
  <c r="AE21" i="1"/>
  <c r="AE28" i="1"/>
  <c r="AE27" i="1"/>
  <c r="AE26" i="1"/>
  <c r="AE25" i="1"/>
  <c r="AA189" i="1"/>
  <c r="AB189" i="1" s="1"/>
  <c r="AA185" i="1"/>
  <c r="AB185" i="1" s="1"/>
  <c r="AB180" i="1"/>
  <c r="AA180" i="1"/>
  <c r="AA178" i="1"/>
  <c r="AB178" i="1" s="1"/>
  <c r="AB176" i="1"/>
  <c r="AA176" i="1"/>
  <c r="AA170" i="1"/>
  <c r="AB170" i="1" s="1"/>
  <c r="AA168" i="1"/>
  <c r="AB168" i="1" s="1"/>
  <c r="AB166" i="1"/>
  <c r="AA166" i="1"/>
  <c r="AA163" i="1"/>
  <c r="AB163" i="1" s="1"/>
  <c r="AB161" i="1"/>
  <c r="AA161" i="1"/>
  <c r="AA157" i="1"/>
  <c r="AB157" i="1" s="1"/>
  <c r="AB153" i="1"/>
  <c r="AA153" i="1"/>
  <c r="AA149" i="1"/>
  <c r="AB149" i="1" s="1"/>
  <c r="AB147" i="1"/>
  <c r="AA147" i="1"/>
  <c r="AA145" i="1"/>
  <c r="AB145" i="1" s="1"/>
  <c r="AB142" i="1"/>
  <c r="AA142" i="1"/>
  <c r="AA140" i="1"/>
  <c r="AB129" i="1"/>
  <c r="AA129" i="1"/>
  <c r="AB125" i="1"/>
  <c r="AA125" i="1"/>
  <c r="AA121" i="1"/>
  <c r="AB121" i="1" s="1"/>
  <c r="AB119" i="1"/>
  <c r="AA119" i="1"/>
  <c r="AA113" i="1"/>
  <c r="AB113" i="1" s="1"/>
  <c r="AB110" i="1"/>
  <c r="AA110" i="1"/>
  <c r="AA108" i="1"/>
  <c r="AB108" i="1" s="1"/>
  <c r="AA107" i="1"/>
  <c r="AB107" i="1" s="1"/>
  <c r="AB97" i="1"/>
  <c r="AA97" i="1"/>
  <c r="AB95" i="1"/>
  <c r="AA95" i="1"/>
  <c r="AA94" i="1"/>
  <c r="AB94" i="1" s="1"/>
  <c r="AA93" i="1"/>
  <c r="AB93" i="1" s="1"/>
  <c r="AA92" i="1"/>
  <c r="AB92" i="1" s="1"/>
  <c r="AB91" i="1"/>
  <c r="AA91" i="1"/>
  <c r="AA90" i="1"/>
  <c r="AB90" i="1" s="1"/>
  <c r="AA89" i="1"/>
  <c r="AB89" i="1" s="1"/>
  <c r="AA88" i="1"/>
  <c r="AB88" i="1" s="1"/>
  <c r="AA87" i="1"/>
  <c r="AB87" i="1" s="1"/>
  <c r="AB86" i="1"/>
  <c r="AA86" i="1"/>
  <c r="AA85" i="1"/>
  <c r="AB85" i="1" s="1"/>
  <c r="AA84" i="1"/>
  <c r="AB84" i="1" s="1"/>
  <c r="AA83" i="1"/>
  <c r="AB83" i="1" s="1"/>
  <c r="AB82" i="1"/>
  <c r="AA82" i="1"/>
  <c r="AB78" i="1"/>
  <c r="AA78" i="1"/>
  <c r="AB76" i="1"/>
  <c r="AA76" i="1"/>
  <c r="AA75" i="1"/>
  <c r="AB75" i="1" s="1"/>
  <c r="AA74" i="1"/>
  <c r="AB74" i="1" s="1"/>
  <c r="AA73" i="1"/>
  <c r="AB73" i="1" s="1"/>
  <c r="AB72" i="1"/>
  <c r="AA72" i="1"/>
  <c r="AA71" i="1"/>
  <c r="AB71" i="1" s="1"/>
  <c r="AA70" i="1"/>
  <c r="AB70" i="1" s="1"/>
  <c r="AB67" i="1"/>
  <c r="AA67" i="1"/>
  <c r="AB66" i="1"/>
  <c r="AA66" i="1"/>
  <c r="AA65" i="1"/>
  <c r="AB65" i="1" s="1"/>
  <c r="AA64" i="1"/>
  <c r="AB64" i="1" s="1"/>
  <c r="AB63" i="1"/>
  <c r="AA63" i="1"/>
  <c r="AB62" i="1"/>
  <c r="AA62" i="1"/>
  <c r="AA61" i="1"/>
  <c r="AB61" i="1" s="1"/>
  <c r="AA60" i="1"/>
  <c r="AB60" i="1" s="1"/>
  <c r="AB59" i="1"/>
  <c r="AA59" i="1"/>
  <c r="AB58" i="1"/>
  <c r="AA58" i="1"/>
  <c r="AA57" i="1"/>
  <c r="AB57" i="1" s="1"/>
  <c r="AA56" i="1"/>
  <c r="AB56" i="1" s="1"/>
  <c r="AA52" i="1"/>
  <c r="AB52" i="1" s="1"/>
  <c r="AA50" i="1"/>
  <c r="AB50" i="1" s="1"/>
  <c r="AB49" i="1"/>
  <c r="AA49" i="1"/>
  <c r="AA48" i="1"/>
  <c r="AB48" i="1" s="1"/>
  <c r="AB47" i="1"/>
  <c r="AA47" i="1"/>
  <c r="AA46" i="1"/>
  <c r="AB46" i="1" s="1"/>
  <c r="AA45" i="1"/>
  <c r="AB45" i="1" s="1"/>
  <c r="AA38" i="1"/>
  <c r="AB38" i="1" s="1"/>
  <c r="AA36" i="1"/>
  <c r="AB36" i="1" s="1"/>
  <c r="AB32" i="1"/>
  <c r="AA32" i="1"/>
  <c r="AA31" i="1"/>
  <c r="AB31" i="1" s="1"/>
  <c r="AA30" i="1"/>
  <c r="AB30" i="1" s="1"/>
  <c r="AA28" i="1"/>
  <c r="AB28" i="1" s="1"/>
  <c r="AA27" i="1"/>
  <c r="AB27" i="1" s="1"/>
  <c r="AA26" i="1"/>
  <c r="AB26" i="1" s="1"/>
  <c r="AA25" i="1"/>
  <c r="AB25" i="1" s="1"/>
  <c r="AA21" i="1"/>
  <c r="AB21" i="1" s="1"/>
  <c r="AE8" i="1"/>
  <c r="AB8" i="1"/>
  <c r="AA8" i="1"/>
  <c r="AD203" i="1"/>
  <c r="AB198" i="1"/>
  <c r="AA198" i="1"/>
  <c r="AD196" i="1"/>
  <c r="AD199" i="1" s="1"/>
  <c r="AE193" i="1"/>
  <c r="AD193" i="1"/>
  <c r="AB193" i="1"/>
  <c r="AA193" i="1"/>
  <c r="Y189" i="1"/>
  <c r="Y180" i="1"/>
  <c r="Y176" i="1"/>
  <c r="Y168" i="1"/>
  <c r="Y163" i="1"/>
  <c r="Y157" i="1"/>
  <c r="Y149" i="1"/>
  <c r="Y145" i="1"/>
  <c r="Y140" i="1"/>
  <c r="Y125" i="1"/>
  <c r="Y119" i="1"/>
  <c r="Y107" i="1"/>
  <c r="Y93" i="1"/>
  <c r="Y89" i="1"/>
  <c r="Y85" i="1"/>
  <c r="Y78" i="1"/>
  <c r="Y73" i="1"/>
  <c r="Y67" i="1"/>
  <c r="Y63" i="1"/>
  <c r="Y59" i="1"/>
  <c r="Y52" i="1"/>
  <c r="Y47" i="1"/>
  <c r="Y42" i="1"/>
  <c r="Y41" i="1"/>
  <c r="Y40" i="1"/>
  <c r="U8" i="1"/>
  <c r="U21" i="1"/>
  <c r="Y21" i="1" s="1"/>
  <c r="U25" i="1"/>
  <c r="Y25" i="1" s="1"/>
  <c r="U26" i="1"/>
  <c r="Y26" i="1" s="1"/>
  <c r="U27" i="1"/>
  <c r="Y27" i="1" s="1"/>
  <c r="U28" i="1"/>
  <c r="V28" i="1" s="1"/>
  <c r="U30" i="1"/>
  <c r="V30" i="1" s="1"/>
  <c r="U113" i="1"/>
  <c r="Y113" i="1" s="1"/>
  <c r="U189" i="1"/>
  <c r="V189" i="1" s="1"/>
  <c r="U185" i="1"/>
  <c r="Y185" i="1" s="1"/>
  <c r="U180" i="1"/>
  <c r="V180" i="1" s="1"/>
  <c r="U178" i="1"/>
  <c r="V178" i="1" s="1"/>
  <c r="U176" i="1"/>
  <c r="V176" i="1" s="1"/>
  <c r="U170" i="1"/>
  <c r="V170" i="1" s="1"/>
  <c r="U168" i="1"/>
  <c r="V168" i="1" s="1"/>
  <c r="U166" i="1"/>
  <c r="V166" i="1" s="1"/>
  <c r="U163" i="1"/>
  <c r="U161" i="1"/>
  <c r="V161" i="1" s="1"/>
  <c r="U157" i="1"/>
  <c r="V157" i="1" s="1"/>
  <c r="U153" i="1"/>
  <c r="V153" i="1" s="1"/>
  <c r="U149" i="1"/>
  <c r="U147" i="1"/>
  <c r="V147" i="1" s="1"/>
  <c r="U145" i="1"/>
  <c r="V145" i="1" s="1"/>
  <c r="U142" i="1"/>
  <c r="V142" i="1" s="1"/>
  <c r="U140" i="1"/>
  <c r="U129" i="1"/>
  <c r="V129" i="1" s="1"/>
  <c r="U125" i="1"/>
  <c r="U121" i="1"/>
  <c r="V121" i="1" s="1"/>
  <c r="U119" i="1"/>
  <c r="V119" i="1" s="1"/>
  <c r="U110" i="1"/>
  <c r="V110" i="1" s="1"/>
  <c r="U108" i="1"/>
  <c r="V108" i="1" s="1"/>
  <c r="U107" i="1"/>
  <c r="V107" i="1" s="1"/>
  <c r="U97" i="1"/>
  <c r="Y97" i="1" s="1"/>
  <c r="U95" i="1"/>
  <c r="V95" i="1" s="1"/>
  <c r="U94" i="1"/>
  <c r="V94" i="1" s="1"/>
  <c r="U93" i="1"/>
  <c r="V93" i="1" s="1"/>
  <c r="U92" i="1"/>
  <c r="Y92" i="1" s="1"/>
  <c r="U91" i="1"/>
  <c r="Y91" i="1" s="1"/>
  <c r="U90" i="1"/>
  <c r="V90" i="1" s="1"/>
  <c r="U89" i="1"/>
  <c r="V89" i="1" s="1"/>
  <c r="U88" i="1"/>
  <c r="V88" i="1" s="1"/>
  <c r="U87" i="1"/>
  <c r="V87" i="1" s="1"/>
  <c r="U86" i="1"/>
  <c r="V86" i="1" s="1"/>
  <c r="U85" i="1"/>
  <c r="V85" i="1" s="1"/>
  <c r="U84" i="1"/>
  <c r="Y84" i="1" s="1"/>
  <c r="U83" i="1"/>
  <c r="V83" i="1" s="1"/>
  <c r="U82" i="1"/>
  <c r="V82" i="1" s="1"/>
  <c r="U78" i="1"/>
  <c r="V78" i="1" s="1"/>
  <c r="U76" i="1"/>
  <c r="V76" i="1" s="1"/>
  <c r="U75" i="1"/>
  <c r="Y75" i="1" s="1"/>
  <c r="U74" i="1"/>
  <c r="Y74" i="1" s="1"/>
  <c r="U73" i="1"/>
  <c r="V73" i="1" s="1"/>
  <c r="U72" i="1"/>
  <c r="V72" i="1" s="1"/>
  <c r="U71" i="1"/>
  <c r="V71" i="1" s="1"/>
  <c r="U70" i="1"/>
  <c r="Y70" i="1" s="1"/>
  <c r="U67" i="1"/>
  <c r="V67" i="1" s="1"/>
  <c r="U66" i="1"/>
  <c r="V66" i="1" s="1"/>
  <c r="U65" i="1"/>
  <c r="V65" i="1" s="1"/>
  <c r="U64" i="1"/>
  <c r="V64" i="1" s="1"/>
  <c r="U63" i="1"/>
  <c r="V63" i="1" s="1"/>
  <c r="U62" i="1"/>
  <c r="V62" i="1" s="1"/>
  <c r="U61" i="1"/>
  <c r="V61" i="1" s="1"/>
  <c r="U60" i="1"/>
  <c r="V60" i="1" s="1"/>
  <c r="U59" i="1"/>
  <c r="V59" i="1" s="1"/>
  <c r="U58" i="1"/>
  <c r="V58" i="1" s="1"/>
  <c r="U57" i="1"/>
  <c r="V57" i="1" s="1"/>
  <c r="U56" i="1"/>
  <c r="Y56" i="1" s="1"/>
  <c r="U52" i="1"/>
  <c r="V52" i="1" s="1"/>
  <c r="U50" i="1"/>
  <c r="V50" i="1" s="1"/>
  <c r="U49" i="1"/>
  <c r="V49" i="1" s="1"/>
  <c r="U48" i="1"/>
  <c r="V48" i="1" s="1"/>
  <c r="U47" i="1"/>
  <c r="V47" i="1" s="1"/>
  <c r="U46" i="1"/>
  <c r="V46" i="1" s="1"/>
  <c r="U45" i="1"/>
  <c r="V45" i="1" s="1"/>
  <c r="U38" i="1"/>
  <c r="V38" i="1" s="1"/>
  <c r="U36" i="1"/>
  <c r="V36" i="1" s="1"/>
  <c r="U32" i="1"/>
  <c r="V32" i="1" s="1"/>
  <c r="U31" i="1"/>
  <c r="V31" i="1" s="1"/>
  <c r="V163" i="1"/>
  <c r="V149" i="1"/>
  <c r="V140" i="1"/>
  <c r="V84" i="1"/>
  <c r="V42" i="1"/>
  <c r="V41" i="1"/>
  <c r="V40" i="1"/>
  <c r="V27" i="1"/>
  <c r="S8" i="1"/>
  <c r="R203" i="1"/>
  <c r="R196" i="1"/>
  <c r="R193" i="1"/>
  <c r="S193" i="1" s="1"/>
  <c r="S189" i="1"/>
  <c r="S185" i="1"/>
  <c r="S180" i="1"/>
  <c r="S178" i="1"/>
  <c r="S176" i="1"/>
  <c r="S170" i="1"/>
  <c r="S168" i="1"/>
  <c r="S166" i="1"/>
  <c r="S163" i="1"/>
  <c r="S161" i="1"/>
  <c r="S157" i="1"/>
  <c r="S153" i="1"/>
  <c r="S149" i="1"/>
  <c r="S147" i="1"/>
  <c r="S145" i="1"/>
  <c r="S142" i="1"/>
  <c r="S140" i="1"/>
  <c r="S129" i="1"/>
  <c r="S125" i="1"/>
  <c r="S121" i="1"/>
  <c r="S119" i="1"/>
  <c r="S113" i="1"/>
  <c r="S110" i="1"/>
  <c r="S108" i="1"/>
  <c r="S107" i="1"/>
  <c r="S97" i="1"/>
  <c r="S95" i="1"/>
  <c r="S94" i="1"/>
  <c r="S93" i="1"/>
  <c r="S92" i="1"/>
  <c r="S91" i="1"/>
  <c r="S90" i="1"/>
  <c r="S89" i="1"/>
  <c r="S88" i="1"/>
  <c r="S87" i="1"/>
  <c r="S86" i="1"/>
  <c r="S85" i="1"/>
  <c r="S84" i="1"/>
  <c r="S83" i="1"/>
  <c r="S82" i="1"/>
  <c r="S78" i="1"/>
  <c r="S76" i="1"/>
  <c r="S75" i="1"/>
  <c r="S74" i="1"/>
  <c r="S73" i="1"/>
  <c r="S72" i="1"/>
  <c r="S71" i="1"/>
  <c r="S70" i="1"/>
  <c r="S67" i="1"/>
  <c r="S66" i="1"/>
  <c r="S65" i="1"/>
  <c r="S64" i="1"/>
  <c r="S63" i="1"/>
  <c r="S62" i="1"/>
  <c r="S61" i="1"/>
  <c r="S60" i="1"/>
  <c r="S59" i="1"/>
  <c r="S58" i="1"/>
  <c r="S57" i="1"/>
  <c r="S56" i="1"/>
  <c r="S52" i="1"/>
  <c r="S50" i="1"/>
  <c r="S49" i="1"/>
  <c r="S48" i="1"/>
  <c r="S47" i="1"/>
  <c r="S46" i="1"/>
  <c r="S45" i="1"/>
  <c r="S42" i="1"/>
  <c r="S41" i="1"/>
  <c r="S40" i="1"/>
  <c r="S38" i="1"/>
  <c r="S36" i="1"/>
  <c r="S32" i="1"/>
  <c r="S31" i="1"/>
  <c r="S30" i="1"/>
  <c r="S28" i="1"/>
  <c r="S27" i="1"/>
  <c r="S26" i="1"/>
  <c r="S25" i="1"/>
  <c r="S21" i="1"/>
  <c r="AE203" i="1" l="1"/>
  <c r="AA203" i="1"/>
  <c r="AB140" i="1"/>
  <c r="AB203" i="1" s="1"/>
  <c r="AA196" i="1"/>
  <c r="AA199" i="1" s="1"/>
  <c r="AB196" i="1"/>
  <c r="AB199" i="1" s="1"/>
  <c r="AE196" i="1"/>
  <c r="AD205" i="1"/>
  <c r="V70" i="1"/>
  <c r="S196" i="1"/>
  <c r="S199" i="1" s="1"/>
  <c r="V26" i="1"/>
  <c r="V74" i="1"/>
  <c r="R205" i="1"/>
  <c r="V92" i="1"/>
  <c r="V21" i="1"/>
  <c r="V56" i="1"/>
  <c r="V97" i="1"/>
  <c r="Y8" i="1"/>
  <c r="Y28" i="1"/>
  <c r="Y31" i="1"/>
  <c r="Y36" i="1"/>
  <c r="V75" i="1"/>
  <c r="V91" i="1"/>
  <c r="V185" i="1"/>
  <c r="V113" i="1"/>
  <c r="Y46" i="1"/>
  <c r="Y48" i="1"/>
  <c r="Y50" i="1"/>
  <c r="Y58" i="1"/>
  <c r="Y60" i="1"/>
  <c r="Y62" i="1"/>
  <c r="Y64" i="1"/>
  <c r="Y66" i="1"/>
  <c r="Y72" i="1"/>
  <c r="Y76" i="1"/>
  <c r="Y82" i="1"/>
  <c r="Y86" i="1"/>
  <c r="Y88" i="1"/>
  <c r="Y90" i="1"/>
  <c r="Y94" i="1"/>
  <c r="Y108" i="1"/>
  <c r="Y121" i="1"/>
  <c r="Y129" i="1"/>
  <c r="Y142" i="1"/>
  <c r="Y147" i="1"/>
  <c r="Y153" i="1"/>
  <c r="Y161" i="1"/>
  <c r="Y166" i="1"/>
  <c r="Y170" i="1"/>
  <c r="Y178" i="1"/>
  <c r="Y45" i="1"/>
  <c r="Y49" i="1"/>
  <c r="Y57" i="1"/>
  <c r="Y61" i="1"/>
  <c r="Y65" i="1"/>
  <c r="Y71" i="1"/>
  <c r="Y83" i="1"/>
  <c r="Y87" i="1"/>
  <c r="Y95" i="1"/>
  <c r="Y110" i="1"/>
  <c r="V25" i="1"/>
  <c r="Y30" i="1"/>
  <c r="Y32" i="1"/>
  <c r="Y38" i="1"/>
  <c r="U203" i="1"/>
  <c r="V125" i="1"/>
  <c r="U196" i="1"/>
  <c r="U199" i="1" s="1"/>
  <c r="V8" i="1"/>
  <c r="U193" i="1"/>
  <c r="V193" i="1" s="1"/>
  <c r="S203" i="1"/>
  <c r="R199" i="1"/>
  <c r="AE205" i="1" l="1"/>
  <c r="AE199" i="1"/>
  <c r="AA205" i="1"/>
  <c r="AB205" i="1"/>
  <c r="S205" i="1"/>
  <c r="Y203" i="1"/>
  <c r="V196" i="1"/>
  <c r="V199" i="1" s="1"/>
  <c r="Y196" i="1"/>
  <c r="X193" i="1"/>
  <c r="Y193" i="1" s="1"/>
  <c r="V203" i="1"/>
  <c r="V205" i="1" s="1"/>
  <c r="X203" i="1"/>
  <c r="X196" i="1"/>
  <c r="U205" i="1"/>
  <c r="P42" i="1"/>
  <c r="P41" i="1"/>
  <c r="P40" i="1"/>
  <c r="Y205" i="1" l="1"/>
  <c r="Y199" i="1"/>
  <c r="X205" i="1"/>
  <c r="X199" i="1"/>
  <c r="M42" i="1"/>
  <c r="M41" i="1"/>
  <c r="M40" i="1"/>
  <c r="H189" i="1" l="1"/>
  <c r="L189" i="1" s="1"/>
  <c r="H67" i="1"/>
  <c r="L67" i="1" s="1"/>
  <c r="H66" i="1"/>
  <c r="L66" i="1" s="1"/>
  <c r="H65" i="1"/>
  <c r="L65" i="1" s="1"/>
  <c r="H64" i="1"/>
  <c r="L64" i="1" s="1"/>
  <c r="H63" i="1"/>
  <c r="L63" i="1" s="1"/>
  <c r="H62" i="1"/>
  <c r="L62" i="1" s="1"/>
  <c r="H61" i="1"/>
  <c r="L61" i="1" s="1"/>
  <c r="H60" i="1"/>
  <c r="L60" i="1" s="1"/>
  <c r="H59" i="1"/>
  <c r="L59" i="1" s="1"/>
  <c r="H58" i="1"/>
  <c r="L58" i="1" s="1"/>
  <c r="H57" i="1"/>
  <c r="L57" i="1" s="1"/>
  <c r="H56" i="1"/>
  <c r="L56" i="1" s="1"/>
  <c r="J56" i="1"/>
  <c r="H32" i="1"/>
  <c r="L32" i="1" s="1"/>
  <c r="H31" i="1"/>
  <c r="L31" i="1" s="1"/>
  <c r="M56" i="1" l="1"/>
  <c r="O56" i="1"/>
  <c r="M66" i="1"/>
  <c r="O66" i="1"/>
  <c r="M189" i="1"/>
  <c r="O189" i="1"/>
  <c r="M57" i="1"/>
  <c r="O57" i="1"/>
  <c r="M59" i="1"/>
  <c r="O59" i="1"/>
  <c r="M31" i="1"/>
  <c r="O31" i="1"/>
  <c r="M61" i="1"/>
  <c r="O61" i="1"/>
  <c r="M64" i="1"/>
  <c r="O64" i="1"/>
  <c r="M58" i="1"/>
  <c r="O58" i="1"/>
  <c r="M60" i="1"/>
  <c r="O60" i="1"/>
  <c r="M62" i="1"/>
  <c r="O62" i="1"/>
  <c r="M65" i="1"/>
  <c r="O65" i="1"/>
  <c r="M67" i="1"/>
  <c r="O67" i="1"/>
  <c r="M32" i="1"/>
  <c r="O32" i="1"/>
  <c r="M63" i="1"/>
  <c r="O63" i="1"/>
  <c r="F203" i="1"/>
  <c r="F196" i="1"/>
  <c r="F199" i="1" s="1"/>
  <c r="P189" i="1" l="1"/>
  <c r="P61" i="1"/>
  <c r="P32" i="1"/>
  <c r="P60" i="1"/>
  <c r="P31" i="1"/>
  <c r="P66" i="1"/>
  <c r="P63" i="1"/>
  <c r="P62" i="1"/>
  <c r="P67" i="1"/>
  <c r="P58" i="1"/>
  <c r="P59" i="1"/>
  <c r="P56" i="1"/>
  <c r="P65" i="1"/>
  <c r="P64" i="1"/>
  <c r="P57" i="1"/>
  <c r="F205" i="1"/>
  <c r="I189" i="1"/>
  <c r="H185" i="1"/>
  <c r="H180" i="1"/>
  <c r="H178" i="1"/>
  <c r="H176" i="1"/>
  <c r="H170" i="1"/>
  <c r="H168" i="1"/>
  <c r="H166" i="1"/>
  <c r="H163" i="1"/>
  <c r="H161" i="1"/>
  <c r="L161" i="1" s="1"/>
  <c r="H157" i="1"/>
  <c r="H153" i="1"/>
  <c r="H149" i="1"/>
  <c r="H147" i="1"/>
  <c r="H145" i="1"/>
  <c r="H142" i="1"/>
  <c r="H140" i="1"/>
  <c r="H129" i="1"/>
  <c r="H125" i="1"/>
  <c r="L125" i="1" s="1"/>
  <c r="O125" i="1" s="1"/>
  <c r="H121" i="1"/>
  <c r="H119" i="1"/>
  <c r="H113" i="1"/>
  <c r="H110" i="1"/>
  <c r="H108" i="1"/>
  <c r="H107" i="1"/>
  <c r="H97" i="1"/>
  <c r="H95" i="1"/>
  <c r="H94" i="1"/>
  <c r="H93" i="1"/>
  <c r="L93" i="1" s="1"/>
  <c r="H92" i="1"/>
  <c r="H91" i="1"/>
  <c r="H90" i="1"/>
  <c r="H89" i="1"/>
  <c r="H88" i="1"/>
  <c r="H87" i="1"/>
  <c r="H86" i="1"/>
  <c r="H85" i="1"/>
  <c r="H84" i="1"/>
  <c r="H83" i="1"/>
  <c r="H82" i="1"/>
  <c r="H78" i="1"/>
  <c r="H76" i="1"/>
  <c r="L76" i="1" s="1"/>
  <c r="H75" i="1"/>
  <c r="H74" i="1"/>
  <c r="H73" i="1"/>
  <c r="H72" i="1"/>
  <c r="H71" i="1"/>
  <c r="H70" i="1"/>
  <c r="I67" i="1"/>
  <c r="I66" i="1"/>
  <c r="I65" i="1"/>
  <c r="I64" i="1"/>
  <c r="I63" i="1"/>
  <c r="I62" i="1"/>
  <c r="I61" i="1"/>
  <c r="I60" i="1"/>
  <c r="I59" i="1"/>
  <c r="I58" i="1"/>
  <c r="I57" i="1"/>
  <c r="I56" i="1"/>
  <c r="H52" i="1"/>
  <c r="H50" i="1"/>
  <c r="H49" i="1"/>
  <c r="L49" i="1" s="1"/>
  <c r="H48" i="1"/>
  <c r="H47" i="1"/>
  <c r="H46" i="1"/>
  <c r="H45" i="1"/>
  <c r="I42" i="1"/>
  <c r="I41" i="1"/>
  <c r="I40" i="1"/>
  <c r="H38" i="1"/>
  <c r="H36" i="1"/>
  <c r="I32" i="1"/>
  <c r="I31" i="1"/>
  <c r="H30" i="1"/>
  <c r="H28" i="1"/>
  <c r="H27" i="1"/>
  <c r="L27" i="1" s="1"/>
  <c r="H26" i="1"/>
  <c r="H25" i="1"/>
  <c r="H21" i="1"/>
  <c r="H8" i="1"/>
  <c r="M93" i="1" l="1"/>
  <c r="O93" i="1"/>
  <c r="M76" i="1"/>
  <c r="O76" i="1"/>
  <c r="I76" i="1"/>
  <c r="M161" i="1"/>
  <c r="O161" i="1"/>
  <c r="M27" i="1"/>
  <c r="O27" i="1"/>
  <c r="P125" i="1"/>
  <c r="I27" i="1"/>
  <c r="M49" i="1"/>
  <c r="O49" i="1"/>
  <c r="I72" i="1"/>
  <c r="L72" i="1"/>
  <c r="I91" i="1"/>
  <c r="L91" i="1"/>
  <c r="I163" i="1"/>
  <c r="L163" i="1"/>
  <c r="I52" i="1"/>
  <c r="L52" i="1"/>
  <c r="I84" i="1"/>
  <c r="L84" i="1"/>
  <c r="I145" i="1"/>
  <c r="L145" i="1"/>
  <c r="I30" i="1"/>
  <c r="L30" i="1"/>
  <c r="I45" i="1"/>
  <c r="L45" i="1"/>
  <c r="I85" i="1"/>
  <c r="L85" i="1"/>
  <c r="I147" i="1"/>
  <c r="L147" i="1"/>
  <c r="I75" i="1"/>
  <c r="L75" i="1"/>
  <c r="I93" i="1"/>
  <c r="I119" i="1"/>
  <c r="L119" i="1"/>
  <c r="I149" i="1"/>
  <c r="L149" i="1"/>
  <c r="I170" i="1"/>
  <c r="L170" i="1"/>
  <c r="I21" i="1"/>
  <c r="L21" i="1"/>
  <c r="I47" i="1"/>
  <c r="L47" i="1"/>
  <c r="I87" i="1"/>
  <c r="L87" i="1"/>
  <c r="I94" i="1"/>
  <c r="L94" i="1"/>
  <c r="I121" i="1"/>
  <c r="L121" i="1"/>
  <c r="I153" i="1"/>
  <c r="L153" i="1"/>
  <c r="I176" i="1"/>
  <c r="L176" i="1"/>
  <c r="I83" i="1"/>
  <c r="L83" i="1"/>
  <c r="I28" i="1"/>
  <c r="L28" i="1"/>
  <c r="I73" i="1"/>
  <c r="L73" i="1"/>
  <c r="I110" i="1"/>
  <c r="L110" i="1"/>
  <c r="I166" i="1"/>
  <c r="L166" i="1"/>
  <c r="I168" i="1"/>
  <c r="L168" i="1"/>
  <c r="I25" i="1"/>
  <c r="L25" i="1"/>
  <c r="I48" i="1"/>
  <c r="L48" i="1"/>
  <c r="M125" i="1"/>
  <c r="I178" i="1"/>
  <c r="L178" i="1"/>
  <c r="I26" i="1"/>
  <c r="L26" i="1"/>
  <c r="I38" i="1"/>
  <c r="L38" i="1"/>
  <c r="I70" i="1"/>
  <c r="L70" i="1"/>
  <c r="I78" i="1"/>
  <c r="L78" i="1"/>
  <c r="I89" i="1"/>
  <c r="L89" i="1"/>
  <c r="I97" i="1"/>
  <c r="L97" i="1"/>
  <c r="I129" i="1"/>
  <c r="L129" i="1"/>
  <c r="I180" i="1"/>
  <c r="L180" i="1"/>
  <c r="I50" i="1"/>
  <c r="L50" i="1"/>
  <c r="I108" i="1"/>
  <c r="L108" i="1"/>
  <c r="I142" i="1"/>
  <c r="L142" i="1"/>
  <c r="I92" i="1"/>
  <c r="L92" i="1"/>
  <c r="I74" i="1"/>
  <c r="L74" i="1"/>
  <c r="I113" i="1"/>
  <c r="L113" i="1"/>
  <c r="H193" i="1"/>
  <c r="I193" i="1" s="1"/>
  <c r="L8" i="1"/>
  <c r="O8" i="1" s="1"/>
  <c r="I46" i="1"/>
  <c r="L46" i="1"/>
  <c r="I86" i="1"/>
  <c r="L86" i="1"/>
  <c r="I36" i="1"/>
  <c r="L36" i="1"/>
  <c r="I88" i="1"/>
  <c r="L88" i="1"/>
  <c r="I95" i="1"/>
  <c r="L95" i="1"/>
  <c r="I157" i="1"/>
  <c r="L157" i="1"/>
  <c r="I49" i="1"/>
  <c r="I71" i="1"/>
  <c r="L71" i="1"/>
  <c r="I82" i="1"/>
  <c r="L82" i="1"/>
  <c r="I90" i="1"/>
  <c r="L90" i="1"/>
  <c r="I107" i="1"/>
  <c r="L107" i="1"/>
  <c r="I140" i="1"/>
  <c r="L140" i="1"/>
  <c r="I161" i="1"/>
  <c r="I185" i="1"/>
  <c r="L185" i="1"/>
  <c r="I125" i="1"/>
  <c r="H203" i="1"/>
  <c r="H196" i="1"/>
  <c r="I8" i="1"/>
  <c r="G189" i="1"/>
  <c r="G185" i="1"/>
  <c r="G180" i="1"/>
  <c r="G178" i="1"/>
  <c r="G176" i="1"/>
  <c r="G170" i="1"/>
  <c r="G168" i="1"/>
  <c r="G166" i="1"/>
  <c r="G163" i="1"/>
  <c r="G161" i="1"/>
  <c r="G157" i="1"/>
  <c r="G153" i="1"/>
  <c r="G149" i="1"/>
  <c r="G147" i="1"/>
  <c r="G145" i="1"/>
  <c r="G142" i="1"/>
  <c r="G140" i="1"/>
  <c r="G129" i="1"/>
  <c r="G125" i="1"/>
  <c r="G121" i="1"/>
  <c r="G119" i="1"/>
  <c r="G113" i="1"/>
  <c r="G110" i="1"/>
  <c r="G108" i="1"/>
  <c r="G107" i="1"/>
  <c r="G97" i="1"/>
  <c r="G95" i="1"/>
  <c r="G94" i="1"/>
  <c r="G93" i="1"/>
  <c r="G92" i="1"/>
  <c r="G91" i="1"/>
  <c r="G90" i="1"/>
  <c r="G89" i="1"/>
  <c r="G88" i="1"/>
  <c r="G87" i="1"/>
  <c r="G86" i="1"/>
  <c r="G85" i="1"/>
  <c r="G84" i="1"/>
  <c r="G83" i="1"/>
  <c r="G82" i="1"/>
  <c r="G78" i="1"/>
  <c r="G76" i="1"/>
  <c r="G75" i="1"/>
  <c r="G74" i="1"/>
  <c r="G73" i="1"/>
  <c r="G72" i="1"/>
  <c r="G71" i="1"/>
  <c r="G70" i="1"/>
  <c r="G67" i="1"/>
  <c r="G66" i="1"/>
  <c r="G65" i="1"/>
  <c r="G64" i="1"/>
  <c r="G63" i="1"/>
  <c r="G62" i="1"/>
  <c r="G61" i="1"/>
  <c r="G60" i="1"/>
  <c r="G59" i="1"/>
  <c r="G58" i="1"/>
  <c r="G57" i="1"/>
  <c r="G56" i="1"/>
  <c r="G52" i="1"/>
  <c r="G50" i="1"/>
  <c r="G49" i="1"/>
  <c r="G48" i="1"/>
  <c r="G47" i="1"/>
  <c r="G46" i="1"/>
  <c r="G45" i="1"/>
  <c r="G42" i="1"/>
  <c r="G41" i="1"/>
  <c r="G40" i="1"/>
  <c r="G38" i="1"/>
  <c r="G36" i="1"/>
  <c r="G32" i="1"/>
  <c r="G31" i="1"/>
  <c r="G30" i="1"/>
  <c r="G28" i="1"/>
  <c r="G27" i="1"/>
  <c r="G26" i="1"/>
  <c r="G25" i="1"/>
  <c r="G21" i="1"/>
  <c r="G8" i="1"/>
  <c r="I196" i="1" l="1"/>
  <c r="I199" i="1" s="1"/>
  <c r="P49" i="1"/>
  <c r="P76" i="1"/>
  <c r="P161" i="1"/>
  <c r="P93" i="1"/>
  <c r="P27" i="1"/>
  <c r="M113" i="1"/>
  <c r="O113" i="1"/>
  <c r="M38" i="1"/>
  <c r="O38" i="1"/>
  <c r="M85" i="1"/>
  <c r="O85" i="1"/>
  <c r="M84" i="1"/>
  <c r="O84" i="1"/>
  <c r="M72" i="1"/>
  <c r="O72" i="1"/>
  <c r="M107" i="1"/>
  <c r="O107" i="1"/>
  <c r="M25" i="1"/>
  <c r="O25" i="1"/>
  <c r="M73" i="1"/>
  <c r="O73" i="1"/>
  <c r="M153" i="1"/>
  <c r="O153" i="1"/>
  <c r="M47" i="1"/>
  <c r="O47" i="1"/>
  <c r="M119" i="1"/>
  <c r="O119" i="1"/>
  <c r="M157" i="1"/>
  <c r="O157" i="1"/>
  <c r="M86" i="1"/>
  <c r="O86" i="1"/>
  <c r="M74" i="1"/>
  <c r="O74" i="1"/>
  <c r="M50" i="1"/>
  <c r="O50" i="1"/>
  <c r="M89" i="1"/>
  <c r="O89" i="1"/>
  <c r="M26" i="1"/>
  <c r="O26" i="1"/>
  <c r="M45" i="1"/>
  <c r="O45" i="1"/>
  <c r="M52" i="1"/>
  <c r="O52" i="1"/>
  <c r="M108" i="1"/>
  <c r="O108" i="1"/>
  <c r="I203" i="1"/>
  <c r="M168" i="1"/>
  <c r="O168" i="1"/>
  <c r="M185" i="1"/>
  <c r="O185" i="1"/>
  <c r="M95" i="1"/>
  <c r="O95" i="1"/>
  <c r="M46" i="1"/>
  <c r="O46" i="1"/>
  <c r="M92" i="1"/>
  <c r="O92" i="1"/>
  <c r="M180" i="1"/>
  <c r="O180" i="1"/>
  <c r="M78" i="1"/>
  <c r="O78" i="1"/>
  <c r="M178" i="1"/>
  <c r="O178" i="1"/>
  <c r="M75" i="1"/>
  <c r="O75" i="1"/>
  <c r="M30" i="1"/>
  <c r="O30" i="1"/>
  <c r="M163" i="1"/>
  <c r="O163" i="1"/>
  <c r="M28" i="1"/>
  <c r="O28" i="1"/>
  <c r="M82" i="1"/>
  <c r="O82" i="1"/>
  <c r="M166" i="1"/>
  <c r="O166" i="1"/>
  <c r="M83" i="1"/>
  <c r="O83" i="1"/>
  <c r="M94" i="1"/>
  <c r="O94" i="1"/>
  <c r="M170" i="1"/>
  <c r="O170" i="1"/>
  <c r="M36" i="1"/>
  <c r="O36" i="1"/>
  <c r="M90" i="1"/>
  <c r="O90" i="1"/>
  <c r="M21" i="1"/>
  <c r="O21" i="1"/>
  <c r="M88" i="1"/>
  <c r="O88" i="1"/>
  <c r="P8" i="1"/>
  <c r="M142" i="1"/>
  <c r="O142" i="1"/>
  <c r="M129" i="1"/>
  <c r="O129" i="1"/>
  <c r="M70" i="1"/>
  <c r="O70" i="1"/>
  <c r="M147" i="1"/>
  <c r="O147" i="1"/>
  <c r="M145" i="1"/>
  <c r="O145" i="1"/>
  <c r="M91" i="1"/>
  <c r="O91" i="1"/>
  <c r="M97" i="1"/>
  <c r="O97" i="1"/>
  <c r="M121" i="1"/>
  <c r="O121" i="1"/>
  <c r="M140" i="1"/>
  <c r="O140" i="1"/>
  <c r="M71" i="1"/>
  <c r="O71" i="1"/>
  <c r="M48" i="1"/>
  <c r="O48" i="1"/>
  <c r="M110" i="1"/>
  <c r="O110" i="1"/>
  <c r="M176" i="1"/>
  <c r="O176" i="1"/>
  <c r="M87" i="1"/>
  <c r="O87" i="1"/>
  <c r="M149" i="1"/>
  <c r="O149" i="1"/>
  <c r="M8" i="1"/>
  <c r="L193" i="1"/>
  <c r="M193" i="1" s="1"/>
  <c r="L196" i="1"/>
  <c r="L203" i="1"/>
  <c r="H199" i="1"/>
  <c r="H205" i="1"/>
  <c r="G196" i="1"/>
  <c r="G193" i="1"/>
  <c r="G203" i="1"/>
  <c r="F193" i="1"/>
  <c r="M203" i="1" l="1"/>
  <c r="I205" i="1"/>
  <c r="P110" i="1"/>
  <c r="P82" i="1"/>
  <c r="P92" i="1"/>
  <c r="P21" i="1"/>
  <c r="P94" i="1"/>
  <c r="P28" i="1"/>
  <c r="P178" i="1"/>
  <c r="P46" i="1"/>
  <c r="P121" i="1"/>
  <c r="P74" i="1"/>
  <c r="P87" i="1"/>
  <c r="P91" i="1"/>
  <c r="O203" i="1"/>
  <c r="P108" i="1"/>
  <c r="P89" i="1"/>
  <c r="P157" i="1"/>
  <c r="P73" i="1"/>
  <c r="P84" i="1"/>
  <c r="P90" i="1"/>
  <c r="P83" i="1"/>
  <c r="P163" i="1"/>
  <c r="P78" i="1"/>
  <c r="P95" i="1"/>
  <c r="P107" i="1"/>
  <c r="P71" i="1"/>
  <c r="P176" i="1"/>
  <c r="P140" i="1"/>
  <c r="P145" i="1"/>
  <c r="P142" i="1"/>
  <c r="P52" i="1"/>
  <c r="P50" i="1"/>
  <c r="P119" i="1"/>
  <c r="P25" i="1"/>
  <c r="P85" i="1"/>
  <c r="P38" i="1"/>
  <c r="P36" i="1"/>
  <c r="P166" i="1"/>
  <c r="P30" i="1"/>
  <c r="P180" i="1"/>
  <c r="P185" i="1"/>
  <c r="P147" i="1"/>
  <c r="P45" i="1"/>
  <c r="P47" i="1"/>
  <c r="P88" i="1"/>
  <c r="P170" i="1"/>
  <c r="P75" i="1"/>
  <c r="P168" i="1"/>
  <c r="P149" i="1"/>
  <c r="P48" i="1"/>
  <c r="P97" i="1"/>
  <c r="P70" i="1"/>
  <c r="P26" i="1"/>
  <c r="P86" i="1"/>
  <c r="P153" i="1"/>
  <c r="P72" i="1"/>
  <c r="P113" i="1"/>
  <c r="M196" i="1"/>
  <c r="M199" i="1" s="1"/>
  <c r="O196" i="1"/>
  <c r="O193" i="1"/>
  <c r="P193" i="1" s="1"/>
  <c r="P129" i="1"/>
  <c r="L205" i="1"/>
  <c r="L199" i="1"/>
  <c r="G199" i="1"/>
  <c r="G205" i="1"/>
  <c r="P196" i="1" l="1"/>
  <c r="P199" i="1" s="1"/>
  <c r="P203" i="1"/>
  <c r="O205" i="1"/>
  <c r="O199" i="1"/>
  <c r="M205" i="1"/>
  <c r="P205" i="1" l="1"/>
</calcChain>
</file>

<file path=xl/sharedStrings.xml><?xml version="1.0" encoding="utf-8"?>
<sst xmlns="http://schemas.openxmlformats.org/spreadsheetml/2006/main" count="411" uniqueCount="304">
  <si>
    <t>Con 29 Enquiries</t>
  </si>
  <si>
    <t>Registers/Information Available</t>
  </si>
  <si>
    <t>Requirements for advance notice or Appointments</t>
  </si>
  <si>
    <t>1. PLANNING &amp; BUILDING REGULATIONS</t>
  </si>
  <si>
    <r>
      <rPr>
        <b/>
        <sz val="9"/>
        <rFont val="Calibri"/>
        <family val="2"/>
        <scheme val="minor"/>
      </rPr>
      <t>1.1 </t>
    </r>
    <r>
      <rPr>
        <sz val="9"/>
        <rFont val="Calibri"/>
        <family val="2"/>
        <scheme val="minor"/>
      </rPr>
      <t>      Decisions and Pending Applications Which of the following relating to the property have been granted, issued or refused or (where applicable) are the subject of pending applications or agreements –</t>
    </r>
  </si>
  <si>
    <t>(a) - (l) This information is publicly available. Records are available for viewing on the Council’s internet site or at the Council’s Planning Department, Redcar &amp; Cleveland House, Kirkleatham Street, Redcar, Yorkshire TS10 1RT.</t>
  </si>
  <si>
    <t>No appointment necessary to view public registers in the Council’s Planning Department. Available during the Council’s normal working hours.</t>
  </si>
  <si>
    <t>(a) - (l) Publicly available - free of charge to inspect records.</t>
  </si>
  <si>
    <t>(a)       a planning permission;</t>
  </si>
  <si>
    <t xml:space="preserve">1.1. Information also available by tailored report if required from the Council’s Land Charges Department </t>
  </si>
  <si>
    <t>Enquiries must be requested at time of booking a personal search and payment is taken by cheque or cash when the search result is collected. Replies will be prepared and will be available collection within 5 working days.</t>
  </si>
  <si>
    <t>(b)       a listed building consent;</t>
  </si>
  <si>
    <t>(c)       a conservation area consent;</t>
  </si>
  <si>
    <t>(d)       a certificate of lawfulness of existing use or development;</t>
  </si>
  <si>
    <t>(e)       a certificate of lawfulness of proposed use or development;</t>
  </si>
  <si>
    <t xml:space="preserve">(f)   a certificate of lawfulness of proposed works for listed buildings </t>
  </si>
  <si>
    <t>(g)  a heritage partnership agreement</t>
  </si>
  <si>
    <t>(h)  a listed building consent order</t>
  </si>
  <si>
    <t xml:space="preserve">(i)  a local listed building consent order </t>
  </si>
  <si>
    <t>(j)        building regulation approval;</t>
  </si>
  <si>
    <t>(j) - (l) not currently on public registers. Available by tailored report only from the Council’s Land Charges Department.</t>
  </si>
  <si>
    <t>(k)       building regulation completion certificate;</t>
  </si>
  <si>
    <t>(l)       any building regulations certificate or notice issued in respect of work carried out under a competent person self-certification scheme?</t>
  </si>
  <si>
    <r>
      <rPr>
        <b/>
        <sz val="9"/>
        <rFont val="Calibri"/>
        <family val="2"/>
        <scheme val="minor"/>
      </rPr>
      <t>1.2</t>
    </r>
    <r>
      <rPr>
        <sz val="9"/>
        <rFont val="Calibri"/>
        <family val="2"/>
        <scheme val="minor"/>
      </rPr>
      <t xml:space="preserve">  Planning Designations and Proposals What designations of land use for the property or the area, and what specific proposals for the property are contained in any existing or proposed development plan?</t>
    </r>
  </si>
  <si>
    <t>This information is available by consulting public local plans at the Council’s Council’s Planning Department, Redcar &amp; Cleveland House, Kirkleatham Street, Redcar, Yorkshire TS10 1RT</t>
  </si>
  <si>
    <t>No appointment is necessary to view local plans</t>
  </si>
  <si>
    <t>Free of charge for inspection.</t>
  </si>
  <si>
    <t>Information also available by tailored report if required</t>
  </si>
  <si>
    <t>Enquiries must be requested at time of booking personal search and payment taken by cheque or cash, when the search result is collected.. Replies will be available for collection within  5 working days.</t>
  </si>
  <si>
    <t>2. ROADS AND PUBLIC RIGHTS OF WAY</t>
  </si>
  <si>
    <t>(a)   highways maintainable at public expense;</t>
  </si>
  <si>
    <t>(a) This information is publicly available – Register of Adopted Street located in main reception area, Redcar &amp; Cleveland House, Kirkleatham Street, Redcar, Yorkshire TS10 1RT</t>
  </si>
  <si>
    <t>(a) No appointment necessary to view the list of adopted highways in main reception area at Redcar &amp; Cleveland House, Kirkleatham Street, Redcar  Yorkshire TS10 1RT. Available during the Council’s normal working hours.</t>
  </si>
  <si>
    <t>(a)   Information also available by tailored report if required from the Council’s Land Charges Department.</t>
  </si>
  <si>
    <t>Enquiries must be submitted to the Council’s Local Land Charges Department. Replies will be available for collection within 5 working days on payment of the appropriate fee either as a cheque or in cash.</t>
  </si>
  <si>
    <t>(b)   subject to adoption and, supported by a bond or bond waiver;</t>
  </si>
  <si>
    <t>(b)   – (d) This information is available by tailored report only.</t>
  </si>
  <si>
    <t>(c)  to be made up by a local authority who will reclaim the cost from the frontagers;</t>
  </si>
  <si>
    <t>(d)   to be adopted by a local authority without reclaiming the cost from the frontagers?</t>
  </si>
  <si>
    <t xml:space="preserve">2.2-2.5 Public rights of way </t>
  </si>
  <si>
    <t>This information is available by tailored report only.</t>
  </si>
  <si>
    <r>
      <rPr>
        <b/>
        <sz val="9"/>
        <rFont val="Calibri"/>
        <family val="2"/>
        <scheme val="minor"/>
      </rPr>
      <t>2.5.</t>
    </r>
    <r>
      <rPr>
        <sz val="9"/>
        <rFont val="Calibri"/>
        <family val="2"/>
        <scheme val="minor"/>
      </rPr>
      <t xml:space="preserve"> If so, please attach a plan showing the approximate route. </t>
    </r>
  </si>
  <si>
    <t>Provided as part of 2.2-2.5 above</t>
  </si>
  <si>
    <r>
      <t xml:space="preserve">3. OTHER MATTERS                                                          </t>
    </r>
    <r>
      <rPr>
        <sz val="9"/>
        <rFont val="Calibri"/>
        <family val="2"/>
        <scheme val="minor"/>
      </rPr>
      <t>Apart from matters entered on the registers of local land charges, do any of the following matters apply to the property? If so, how can copies of relevant documents be obtained?</t>
    </r>
  </si>
  <si>
    <r>
      <t xml:space="preserve">3.1 Land Required for Public Purposes </t>
    </r>
    <r>
      <rPr>
        <sz val="9"/>
        <color theme="1"/>
        <rFont val="Calibri"/>
        <family val="2"/>
        <scheme val="minor"/>
      </rPr>
      <t>Is the property included in land required for public purposes?</t>
    </r>
  </si>
  <si>
    <t>This information is available by consulting public local plans available at the Council’s Planning Department, Redcar &amp; Cleveland House, Kirkleatham Street, Redcar, Yorkshire TS10 1RT</t>
  </si>
  <si>
    <t>No appointment necessary to view local plans</t>
  </si>
  <si>
    <t>Free of charge for inspection</t>
  </si>
  <si>
    <t>Enquiries must be submitted to the Council’s Local Land Charges Department. Reply will be available for collection within 5 working days on payment of the appropriate fee either as a cheque or in cash.</t>
  </si>
  <si>
    <r>
      <t>3.2 Land to be Acquired for Road Works</t>
    </r>
    <r>
      <rPr>
        <sz val="9"/>
        <color theme="1"/>
        <rFont val="Calibri"/>
        <family val="2"/>
        <scheme val="minor"/>
      </rPr>
      <t xml:space="preserve"> Is the property included in land to be acquired for road works?</t>
    </r>
  </si>
  <si>
    <t>Information available by tailored report only .</t>
  </si>
  <si>
    <t>3.3. Drainage matters</t>
  </si>
  <si>
    <t xml:space="preserve"> (a) Is the property served by a sustainable urban drainage system (SuDS) ?</t>
  </si>
  <si>
    <t>Information available by tailored report only.</t>
  </si>
  <si>
    <t>(b) Are there SuDS features within the boundary of the property? If yes, is the owner responsible for maintenance?</t>
  </si>
  <si>
    <t>(c) If the property benefits from a SuDS for which there is a charge, who bills the property for the surface water drainage charge?</t>
  </si>
  <si>
    <t>3.4 Nearby Road Schemes</t>
  </si>
  <si>
    <t>Is the property (or will it be) within 200 metres of any of the following:-</t>
  </si>
  <si>
    <t>Information is available by tailored report only</t>
  </si>
  <si>
    <t>Enquiries must be submitted to the Council’s Local Land Charges Department. Reply will be available for collection within 5 working days on payment of the appropriate fee, either as a cheque or in cash.</t>
  </si>
  <si>
    <t>(a)   the centre line of a new trunk road or special road specific in an order, draft order or scheme;</t>
  </si>
  <si>
    <t>(b)   the centre line of a proposed alteration or improvement to an existing road involving construction of a subway, underpass, flyover, footbridge, elevated road or dual carriageway;</t>
  </si>
  <si>
    <t>(c) the outer limits of construction works for a proposed alteration or improvement to an existing road, involving (i) the construction of a roundabout (other than a mini roundabout) or (ii) widening by construction of one or more additional traffic lanes;</t>
  </si>
  <si>
    <t>(d) the outer limits of (i) construction of a new road to be built by a local authority; (ii) an approved alteration or improvement to an existing road involving construction of a subway, underpass, flyover, footbridge, elevated road or dual carriageway; or (iii)construction of a roundabout (other than a mini roundabout) or widening by construction of one or more additional traffic lanes;</t>
  </si>
  <si>
    <t>(e) the centre line of the proposed route of a new road under proposals published for public consultation; or</t>
  </si>
  <si>
    <t>(f) the outer limits of (i) construction of a proposed alteration or improvement to an existing road involving construction of a subway, underpass, flyover, footbridge, elevated road or dual carriageway; (ii) construction of a roundabout (other than a mini roundabout) or (iii) widening by construction of one or more additional traffic lanes under proposals published for public consultation?</t>
  </si>
  <si>
    <t>3.5 Nearby Railway Schemes</t>
  </si>
  <si>
    <r>
      <t>(a)</t>
    </r>
    <r>
      <rPr>
        <b/>
        <sz val="9"/>
        <rFont val="Calibri"/>
        <family val="2"/>
        <scheme val="minor"/>
      </rPr>
      <t xml:space="preserve"> </t>
    </r>
    <r>
      <rPr>
        <sz val="9"/>
        <rFont val="Calibri"/>
        <family val="2"/>
        <scheme val="minor"/>
      </rPr>
      <t>Is the property (or will it be) within 200 metres of the centre line of a proposed railway, tramway, light railway or monorail?</t>
    </r>
  </si>
  <si>
    <t>Information also available by tailored report only.</t>
  </si>
  <si>
    <t>(b) Are there any proposals for a railway, tramway, light railway or monorail within the Local Authority's boundary?</t>
  </si>
  <si>
    <t>3.6 Traffic Schemes</t>
  </si>
  <si>
    <r>
      <t xml:space="preserve">Has a local authority approved but not yet implemented any of the following for the roads, footways and footpaths </t>
    </r>
    <r>
      <rPr>
        <b/>
        <sz val="9"/>
        <rFont val="Calibri"/>
        <family val="2"/>
        <scheme val="minor"/>
      </rPr>
      <t>which are named in Boxes B and C and are within 200 metres of the</t>
    </r>
    <r>
      <rPr>
        <sz val="9"/>
        <rFont val="Calibri"/>
        <family val="2"/>
        <scheme val="minor"/>
      </rPr>
      <t xml:space="preserve"> boundaries of the property:-</t>
    </r>
  </si>
  <si>
    <t>(a)       permanent stopping up or diversion</t>
  </si>
  <si>
    <t>(b)       waiting or loading restrictions</t>
  </si>
  <si>
    <t>(c)       one way driving</t>
  </si>
  <si>
    <t>(d)       prohibition of driving</t>
  </si>
  <si>
    <t>(e)       pedestrianisation</t>
  </si>
  <si>
    <t>(f)        vehicle width or weight restriction</t>
  </si>
  <si>
    <t>(g)       traffic calming works including road humps</t>
  </si>
  <si>
    <t>(h)       residents parking controls</t>
  </si>
  <si>
    <t>(i)        minor road widening or improvement</t>
  </si>
  <si>
    <t>(j)        pedestrian crossings</t>
  </si>
  <si>
    <t>(k)       cycle tracks; or</t>
  </si>
  <si>
    <t>(l)        bridge building?</t>
  </si>
  <si>
    <t>3.7    Outstanding Notices</t>
  </si>
  <si>
    <t>Do any statutory notices which relate to the following matters subsist in relation to the property other than those revealed in a response to any other enquiry in this Schedule:-</t>
  </si>
  <si>
    <t>(a) – (f) This information is available by tailored report only.</t>
  </si>
  <si>
    <t>(a)     building works;</t>
  </si>
  <si>
    <t>(b)     environment;</t>
  </si>
  <si>
    <t>(c)     health and safety;</t>
  </si>
  <si>
    <t>(d)     housing;</t>
  </si>
  <si>
    <t>(e)     highways;</t>
  </si>
  <si>
    <t>(f)      public health?</t>
  </si>
  <si>
    <t>(g)    flood and coastal erosion risk management</t>
  </si>
  <si>
    <t xml:space="preserve">3.8 Contravention of Building Regulations </t>
  </si>
  <si>
    <t>Has the local authority authorised in relation to the property any proceedings for the contravention of any provision contained in Building Regulations?</t>
  </si>
  <si>
    <t>This information is available by tailored report only .</t>
  </si>
  <si>
    <t>3.9 Notices, Orders, Directions and Proceedings under Planning Acts</t>
  </si>
  <si>
    <t>Do any of the following subsist in relation to  the property, or has any local authority decided to issue, serve, make or commence any of the following:-</t>
  </si>
  <si>
    <t>(a)-(c) This information is available through the Council’s website</t>
  </si>
  <si>
    <t>Available via the council website at the attached link Redcar &amp; Cleveland Borough Council A-Z index</t>
  </si>
  <si>
    <t>(a) - (c) Publicly available via council website.</t>
  </si>
  <si>
    <t>(m) this information is available by consultingpublic local plans available at the Council’s Planning Department, Redcar &amp; Cleveland House, Kirkleatham Street, Redcar, Yorkshire TS10 1RT</t>
  </si>
  <si>
    <t>No appointment necessary to view local plans at the Council’s Planning Department, Redcar &amp; Cleveland House, Kirkleatham Street, Redcar, Yorkshire TS10 1RT</t>
  </si>
  <si>
    <t>(m) Publicly available to view free of charge</t>
  </si>
  <si>
    <t>(a)   enforcement notice</t>
  </si>
  <si>
    <t>(e)-(l) and (n) is available by tailored report only</t>
  </si>
  <si>
    <t>(b)   stop notice</t>
  </si>
  <si>
    <t>(c)    listed building enforcement notice</t>
  </si>
  <si>
    <t>(d)   breach of condition notice</t>
  </si>
  <si>
    <t>All information is also available through by a tailored report.</t>
  </si>
  <si>
    <t>(e)   planning contravention notice</t>
  </si>
  <si>
    <t>(f)    other notice relating to breach of planning control</t>
  </si>
  <si>
    <t>(g)    listed building repairs notice</t>
  </si>
  <si>
    <t>(h)    in the case of a listed building deliberately allowed to fall into disrepair, a compulsory purchase order with a direction for minimum compensation</t>
  </si>
  <si>
    <t>(i)   building preservation notice</t>
  </si>
  <si>
    <t>(j)   direction restricting permitted development</t>
  </si>
  <si>
    <t>(k)  order revoking or modifying a planning permission</t>
  </si>
  <si>
    <t>(l)  order requiring discontinuance of use or removal of building or works</t>
  </si>
  <si>
    <t>(m)  tree preservation order</t>
  </si>
  <si>
    <t>(n)   proceedings to enforce a planning agreement or planning contribution</t>
  </si>
  <si>
    <t>3.10. Community infrastructure levy (CIL)</t>
  </si>
  <si>
    <t>(a)   Is there a CIL charging schedule?</t>
  </si>
  <si>
    <t>This information is available by tailored report only</t>
  </si>
  <si>
    <t xml:space="preserve">(b)   If, yes, do any of the following subsist in relation to the property, or has a local authority decided to issue, serve, make or commence any of the following:-:
(i) a liability notice?
(ii) a notice of chargeable development?
(iii) a demand notice?
(iv) a default liability notice?
(v)   an assumption of liability notice?
(vi) a commencement notice?
</t>
  </si>
  <si>
    <t>(c)  Has any demand notice been suspended?</t>
  </si>
  <si>
    <t>(d)  Has the Local Authority received full or part payment of any CIL liability?</t>
  </si>
  <si>
    <t>(e)   Has the Local Authority received any appeal against any of the above?</t>
  </si>
  <si>
    <t>(f) Has a decision been taken to apply for a liability order?</t>
  </si>
  <si>
    <t>(g) Has a liability order been granted?</t>
  </si>
  <si>
    <t>(h) Have any other enforcement measures been taken?</t>
  </si>
  <si>
    <t>3.11 Conservation Areas</t>
  </si>
  <si>
    <t>Do the following apply in relation to the property:-</t>
  </si>
  <si>
    <t xml:space="preserve">(a)       the making of the area a Conservation Area before 31 August 1974; </t>
  </si>
  <si>
    <t>(b)       an unimplemented resolution to designate the area a Conservation Area?</t>
  </si>
  <si>
    <t>3.12 Compulsory Purchase</t>
  </si>
  <si>
    <t>Has any enforcement order or decision been made to compulsorily purchase or acquire the property?</t>
  </si>
  <si>
    <t>3.13 Contaminated Land</t>
  </si>
  <si>
    <t>Do any of the following apply (including any relating to land adjacent to or adjoining the property which has been identified as contaminated land because it is in such a condition that harm or pollution of controlled waters might be caused on the property):-</t>
  </si>
  <si>
    <t>(a) to (c) This Information is publicly available and can be viewed at the Environmental Protection and Licensing, Redcar &amp; Cleveland House, Kirkleatham Street, Redcar,   Yorkshire TS10 1RT</t>
  </si>
  <si>
    <t>An appointment is required. Appointments are available on at least 5 days notice by telephoning the Council’s Technical Services Department Tel. 01287 612420</t>
  </si>
  <si>
    <t>Publicly available to view free of charge</t>
  </si>
  <si>
    <t>(a)       a contaminated land notice;</t>
  </si>
  <si>
    <t>(a) to (c) This Information is also available by tailored report if required.</t>
  </si>
  <si>
    <t>(b)       in relation to a register maintained under section 78R of the Environmental Protection Act 1990:-</t>
  </si>
  <si>
    <t>(i)  a decision to make and entry; or</t>
  </si>
  <si>
    <t>(ii)   an entry; or</t>
  </si>
  <si>
    <t>(c)       Consultation with the owner or occupier of the property conducted under section 78G(3) of the Environmental Protection Act 1990 before the service of a remediation notice?</t>
  </si>
  <si>
    <r>
      <t xml:space="preserve">3.14 Radon Gas </t>
    </r>
    <r>
      <rPr>
        <sz val="9"/>
        <rFont val="Calibri"/>
        <family val="2"/>
        <scheme val="minor"/>
      </rPr>
      <t>Do records indicate that the property is in a “Radon Affected Area” as identified by the Health Protection Agency?</t>
    </r>
  </si>
  <si>
    <t>Information publicly available via the Health Protection Agency Website</t>
  </si>
  <si>
    <t>Publicly available information at HPA website</t>
  </si>
  <si>
    <t>Information is also available by tailored report only</t>
  </si>
  <si>
    <t>Enquiries must be submitted to the Council’s Local Land Charges Department. Reply will be available for collection within 5 working days on payment of the appropriate fee.</t>
  </si>
  <si>
    <t>3.15.  Assets of Community Value</t>
  </si>
  <si>
    <t xml:space="preserve">(a) Has the property been nominated as an asset of community value? If so:-
(i) Is it listed as an asset of community value?
(ii) Was it excluded and placed on the “nominated but not listed” list?
(iii) Has the listing expired?
(iv) Is the Local Authority reviewing or proposing to review the listing?
(v) Are there any subsisting appeals against the listing?
</t>
  </si>
  <si>
    <t xml:space="preserve">(b) If the property is listed:
(i) Has the Local Authority decided to apply to Land Registry for an entry or cancellation
             of a restriction in respect of listed land affecting the property?
(ii) Has the Local Authority received a notice of disposal?
(iii)     Has any community interest group requested to be treated as a bidder?
</t>
  </si>
  <si>
    <t>CON29 “Optional” Enquiries of the local Authority</t>
  </si>
  <si>
    <t>4. ROAD PROPOSALS BY PRIVATE BODIES</t>
  </si>
  <si>
    <t>What proposals by others,have been approved or are the subject of pending applications, the limits of  of which are adjoining or adjacent to the property for:-</t>
  </si>
  <si>
    <t>Answered as additional question.</t>
  </si>
  <si>
    <t>4. (a) The construction of a new road, or</t>
  </si>
  <si>
    <t>4. (b) The alteration or improvement of an existing road, involving the construction, whether or not within existing highway limits, of a subway, underpass, flyover, footbridge, elevated road, dual carriageway, the construction of a roundabout (other than a mini roundabout) or the widening of an existing road by the construction of one or more additional traffic lanes?</t>
  </si>
  <si>
    <t>5. ADVERTISEMENTS</t>
  </si>
  <si>
    <r>
      <t xml:space="preserve">5.1 </t>
    </r>
    <r>
      <rPr>
        <sz val="9"/>
        <rFont val="Calibri"/>
        <family val="2"/>
        <scheme val="minor"/>
      </rPr>
      <t>Please list any entries in the Register of applications, directions and decisions relating to consent for the display of advertisements.</t>
    </r>
  </si>
  <si>
    <r>
      <t xml:space="preserve">5.2 </t>
    </r>
    <r>
      <rPr>
        <sz val="9"/>
        <rFont val="Calibri"/>
        <family val="2"/>
        <scheme val="minor"/>
      </rPr>
      <t>If there are any entries, where can that Register be inspected?</t>
    </r>
  </si>
  <si>
    <r>
      <t xml:space="preserve">5.3 </t>
    </r>
    <r>
      <rPr>
        <sz val="9"/>
        <rFont val="Calibri"/>
        <family val="2"/>
        <scheme val="minor"/>
      </rPr>
      <t>Except as shown in the Official Certificate of Search:</t>
    </r>
  </si>
  <si>
    <t>(a)  has any notice been given by the Secretary of State or served in respect of a direction or proposed direction deemed consent for any class of advertisement?</t>
  </si>
  <si>
    <t>(b) Has the Local Authority resolved to serve a notice requiring the display of any advertisement to be discontinued?</t>
  </si>
  <si>
    <t>(c) If a discontinued notice has been served, has it been complied with to the satisfaction of the Local Authority?</t>
  </si>
  <si>
    <t>(d) Has the Local Authority resolved to serve any other notice or proceedings relating to a contravention of the control of advertisements?</t>
  </si>
  <si>
    <t>(e)  Has the Local Authority resolved to make an order for the special control of advertisements for the area?</t>
  </si>
  <si>
    <t>6. COMPLETION NOTICES</t>
  </si>
  <si>
    <t>Which of the planning permissions in force has the Local Authority resolved to terminate by means of a completion notice under s.94 of the Town &amp; County Planning Act 1990?</t>
  </si>
  <si>
    <t>7. PARKS AND COUNTRYSIDE Areas of Outstanding Natural Beauty</t>
  </si>
  <si>
    <r>
      <rPr>
        <b/>
        <sz val="9"/>
        <rFont val="Calibri"/>
        <family val="2"/>
        <scheme val="minor"/>
      </rPr>
      <t>7.1</t>
    </r>
    <r>
      <rPr>
        <sz val="9"/>
        <rFont val="Calibri"/>
        <family val="2"/>
        <scheme val="minor"/>
      </rPr>
      <t xml:space="preserve"> Has any order under s.82 of the Countryside and Rights of Way Act 2000 been made?</t>
    </r>
  </si>
  <si>
    <r>
      <rPr>
        <b/>
        <sz val="9"/>
        <rFont val="Calibri"/>
        <family val="2"/>
        <scheme val="minor"/>
      </rPr>
      <t>7.2</t>
    </r>
    <r>
      <rPr>
        <sz val="9"/>
        <rFont val="Calibri"/>
        <family val="2"/>
        <scheme val="minor"/>
      </rPr>
      <t xml:space="preserve"> Is the property within a National Park designated under s.7 of the National Parks and Access to the Countryside Act 1949?  </t>
    </r>
  </si>
  <si>
    <t>8. PIPELINES</t>
  </si>
  <si>
    <t>Has a map been deposited under s.35 of the Pipelines Act 1962, or Schedule 7 of the Gas Act 1986, showing a pipeline laid through, or within 100 feet (30.48 metres) of the property?</t>
  </si>
  <si>
    <t>9. HOUSES IN MULTIPLE OCCUPATION</t>
  </si>
  <si>
    <t>Is the property a house in multiple occupation, or is it designated or proposed to be designated for selective licensing of residential accommodation in accordance with the Housing Act 2004?</t>
  </si>
  <si>
    <t>10. NOISE ABATEMENT ZONE</t>
  </si>
  <si>
    <r>
      <rPr>
        <b/>
        <sz val="9"/>
        <rFont val="Calibri"/>
        <family val="2"/>
        <scheme val="minor"/>
      </rPr>
      <t xml:space="preserve">10.1 </t>
    </r>
    <r>
      <rPr>
        <sz val="9"/>
        <rFont val="Calibri"/>
        <family val="2"/>
        <scheme val="minor"/>
      </rPr>
      <t>Has the Local Authority made, or resolved to make, any noise abatement zone order under s.63 of the Control of Pollution Act 1974 for the area?</t>
    </r>
  </si>
  <si>
    <r>
      <rPr>
        <b/>
        <sz val="9"/>
        <rFont val="Calibri"/>
        <family val="2"/>
        <scheme val="minor"/>
      </rPr>
      <t>10.2</t>
    </r>
    <r>
      <rPr>
        <sz val="9"/>
        <rFont val="Calibri"/>
        <family val="2"/>
        <scheme val="minor"/>
      </rPr>
      <t xml:space="preserve"> Has any entry been recorded in the Noise Level Register kept pursuant to s.64 of the Control of Pollution Act 1974?</t>
    </r>
  </si>
  <si>
    <r>
      <rPr>
        <b/>
        <sz val="9"/>
        <rFont val="Calibri"/>
        <family val="2"/>
        <scheme val="minor"/>
      </rPr>
      <t>10.3</t>
    </r>
    <r>
      <rPr>
        <sz val="9"/>
        <rFont val="Calibri"/>
        <family val="2"/>
        <scheme val="minor"/>
      </rPr>
      <t xml:space="preserve"> If there is any entry, how can copies be obtained and where can that Register be inspected?</t>
    </r>
  </si>
  <si>
    <t>11. URBAN DEVELOPMENT AREAS</t>
  </si>
  <si>
    <r>
      <rPr>
        <b/>
        <sz val="9"/>
        <rFont val="Calibri"/>
        <family val="2"/>
        <scheme val="minor"/>
      </rPr>
      <t>11.1</t>
    </r>
    <r>
      <rPr>
        <sz val="9"/>
        <rFont val="Calibri"/>
        <family val="2"/>
        <scheme val="minor"/>
      </rPr>
      <t xml:space="preserve"> Is the area an urban development area designated under Part XVI of the Local Government, Planning and Land Act 1980?</t>
    </r>
  </si>
  <si>
    <r>
      <t xml:space="preserve">11.2 </t>
    </r>
    <r>
      <rPr>
        <sz val="9"/>
        <rFont val="Calibri"/>
        <family val="2"/>
        <scheme val="minor"/>
      </rPr>
      <t>If so, please state the name of the urban development corporation and the address of its principal office</t>
    </r>
  </si>
  <si>
    <t>12. ENTERPRISE ZONES</t>
  </si>
  <si>
    <t>12.1 Is the area designated as an enterprise zone.</t>
  </si>
  <si>
    <t>12.2. Is the area subject to a local development order?</t>
  </si>
  <si>
    <t>12.3. Is the area a business improvement district (BID)?</t>
  </si>
  <si>
    <t>13. INNER URBAN IMPROVEMENT AREAS</t>
  </si>
  <si>
    <t>Has the Local Authority resolved to define the area as an improvement area under s.4 of the Inner Urban Areas Act 1978?</t>
  </si>
  <si>
    <t>14. SIMPLIFIED PLANNING ZONES</t>
  </si>
  <si>
    <r>
      <rPr>
        <b/>
        <sz val="9"/>
        <rFont val="Calibri"/>
        <family val="2"/>
        <scheme val="minor"/>
      </rPr>
      <t>14.1</t>
    </r>
    <r>
      <rPr>
        <sz val="9"/>
        <rFont val="Calibri"/>
        <family val="2"/>
        <scheme val="minor"/>
      </rPr>
      <t xml:space="preserve"> Is the area a simplified planning zone adopted or approved pursuant to s.83 of the Town &amp; Country Planning Act 1990?</t>
    </r>
  </si>
  <si>
    <r>
      <rPr>
        <b/>
        <sz val="9"/>
        <rFont val="Calibri"/>
        <family val="2"/>
        <scheme val="minor"/>
      </rPr>
      <t>14.2</t>
    </r>
    <r>
      <rPr>
        <sz val="9"/>
        <rFont val="Calibri"/>
        <family val="2"/>
        <scheme val="minor"/>
      </rPr>
      <t xml:space="preserve"> Has the Local Authority approved any proposal for designating the area as a simplified planning zone?</t>
    </r>
  </si>
  <si>
    <t>15. LAND MAINTENANCE NOTICES</t>
  </si>
  <si>
    <t>Has the Local Authority authorised the service of a maintenance notice under s.215 of the Town &amp; County Planning Act 1990?</t>
  </si>
  <si>
    <t>16. MINERAL CONSULTATION AND SAFEGUARDING AREAS</t>
  </si>
  <si>
    <t>Is the area a mineral a consultation area or mineral safeguarding area notified by the county planning authority under Schedule 1 para 7 of the Town &amp; County Planning Act 1990?</t>
  </si>
  <si>
    <t>17. HAZARDOUS SUBSTANCE CONSENTS</t>
  </si>
  <si>
    <r>
      <rPr>
        <b/>
        <sz val="9"/>
        <rFont val="Calibri"/>
        <family val="2"/>
        <scheme val="minor"/>
      </rPr>
      <t>17.1</t>
    </r>
    <r>
      <rPr>
        <sz val="9"/>
        <rFont val="Calibri"/>
        <family val="2"/>
        <scheme val="minor"/>
      </rPr>
      <t xml:space="preserve"> Please list any entries in the Register kept pursuant to s.28 of the Planning (Hazardous Substances) Act 1990</t>
    </r>
  </si>
  <si>
    <r>
      <t xml:space="preserve">17.2 </t>
    </r>
    <r>
      <rPr>
        <sz val="9"/>
        <rFont val="Calibri"/>
        <family val="2"/>
        <scheme val="minor"/>
      </rPr>
      <t>(a) If there are any entries:- How can copies be obtained?</t>
    </r>
  </si>
  <si>
    <r>
      <t xml:space="preserve">17.2 </t>
    </r>
    <r>
      <rPr>
        <sz val="9"/>
        <rFont val="Calibri"/>
        <family val="2"/>
        <scheme val="minor"/>
      </rPr>
      <t>(b)</t>
    </r>
    <r>
      <rPr>
        <b/>
        <sz val="9"/>
        <rFont val="Calibri"/>
        <family val="2"/>
        <scheme val="minor"/>
      </rPr>
      <t xml:space="preserve"> </t>
    </r>
    <r>
      <rPr>
        <sz val="9"/>
        <rFont val="Calibri"/>
        <family val="2"/>
        <scheme val="minor"/>
      </rPr>
      <t>Where can the Register be inspected?</t>
    </r>
  </si>
  <si>
    <t>18. ENVIRONMENTAL AND POLLUTION NOTICES</t>
  </si>
  <si>
    <r>
      <t xml:space="preserve"> </t>
    </r>
    <r>
      <rPr>
        <sz val="9"/>
        <rFont val="Calibri"/>
        <family val="2"/>
        <scheme val="minor"/>
      </rPr>
      <t>What outstanding statutory or informal notices have been issued by theLocal Authority under the Environmental Protection Council resolved to terminate by means of a completion notice under s.94 of the Town &amp; County Planning Act 1990?</t>
    </r>
  </si>
  <si>
    <t>19. FOOD SAFETY NOTICES</t>
  </si>
  <si>
    <r>
      <t>What outstanding statutory notices or informal notices have been issued by the Local Authority under the Food Safety Act 1990 or the Food Safety and Hygiene (England) Regulations</t>
    </r>
    <r>
      <rPr>
        <b/>
        <sz val="9"/>
        <rFont val="Calibri"/>
        <family val="2"/>
        <scheme val="minor"/>
      </rPr>
      <t xml:space="preserve"> 2013</t>
    </r>
    <r>
      <rPr>
        <sz val="9"/>
        <rFont val="Calibri"/>
        <family val="2"/>
        <scheme val="minor"/>
      </rPr>
      <t>?</t>
    </r>
  </si>
  <si>
    <t>20. HEDGEROW NOTICES</t>
  </si>
  <si>
    <r>
      <rPr>
        <b/>
        <sz val="9"/>
        <rFont val="Calibri"/>
        <family val="2"/>
        <scheme val="minor"/>
      </rPr>
      <t>20.1</t>
    </r>
    <r>
      <rPr>
        <sz val="9"/>
        <rFont val="Calibri"/>
        <family val="2"/>
        <scheme val="minor"/>
      </rPr>
      <t xml:space="preserve"> Please list any entries in the record maintained under regulation 10 of the Hedgerows Regulations 1997.</t>
    </r>
  </si>
  <si>
    <r>
      <t>20.2.</t>
    </r>
    <r>
      <rPr>
        <sz val="9"/>
        <rFont val="Calibri"/>
        <family val="2"/>
        <scheme val="minor"/>
      </rPr>
      <t>(a)</t>
    </r>
    <r>
      <rPr>
        <b/>
        <sz val="9"/>
        <rFont val="Calibri"/>
        <family val="2"/>
        <scheme val="minor"/>
      </rPr>
      <t xml:space="preserve"> </t>
    </r>
    <r>
      <rPr>
        <sz val="9"/>
        <rFont val="Calibri"/>
        <family val="2"/>
        <scheme val="minor"/>
      </rPr>
      <t>If there are any entries:- How are copies of the matters entered be obtained?</t>
    </r>
  </si>
  <si>
    <r>
      <t>20.2.</t>
    </r>
    <r>
      <rPr>
        <sz val="9"/>
        <rFont val="Calibri"/>
        <family val="2"/>
        <scheme val="minor"/>
      </rPr>
      <t>(b)</t>
    </r>
    <r>
      <rPr>
        <b/>
        <sz val="9"/>
        <rFont val="Calibri"/>
        <family val="2"/>
        <scheme val="minor"/>
      </rPr>
      <t xml:space="preserve"> </t>
    </r>
    <r>
      <rPr>
        <sz val="9"/>
        <rFont val="Calibri"/>
        <family val="2"/>
        <scheme val="minor"/>
      </rPr>
      <t>Where can the record be inspected?</t>
    </r>
  </si>
  <si>
    <t>21. FLOOD DEFENCE AND LAND DRAINAGE CONSENTS</t>
  </si>
  <si>
    <t>Has any flood defence or land drainage consent relating to the property been given or refused, or (if applicable) is the subject of a pending application?</t>
  </si>
  <si>
    <t>Enquiries must be submitted to the Council’s Local Land Charges Department. Reply will be available for collection within 5 working days on payment.</t>
  </si>
  <si>
    <t>22. REGISTERED COMMON LAND AND TOWN OR VILLAGE GREENS</t>
  </si>
  <si>
    <r>
      <rPr>
        <b/>
        <sz val="9"/>
        <color theme="1"/>
        <rFont val="Calibri"/>
        <family val="2"/>
        <scheme val="minor"/>
      </rPr>
      <t>22.1</t>
    </r>
    <r>
      <rPr>
        <sz val="9"/>
        <color theme="1"/>
        <rFont val="Calibri"/>
        <family val="2"/>
        <scheme val="minor"/>
      </rPr>
      <t xml:space="preserve"> Is the property, or any land which abuts the property, registered common land or town or village green under the Commons Registration Act 1965 or the Commons Act 2006?</t>
    </r>
  </si>
  <si>
    <t>This information is available by consulting local plans available at the Council’s Planning Department, Redcar &amp; Cleveland House, Kirkleatham Street, Redcar, Yorkshire TS10 1RT</t>
  </si>
  <si>
    <t>An appointment is required. Appointments are available on at least 5 days notice by telephoning the Council’s Land Charges section Tel. (01642) 444408</t>
  </si>
  <si>
    <r>
      <rPr>
        <b/>
        <sz val="9"/>
        <color theme="1"/>
        <rFont val="Calibri"/>
        <family val="2"/>
        <scheme val="minor"/>
      </rPr>
      <t>22.3</t>
    </r>
    <r>
      <rPr>
        <sz val="9"/>
        <color theme="1"/>
        <rFont val="Calibri"/>
        <family val="2"/>
        <scheme val="minor"/>
      </rPr>
      <t xml:space="preserve"> If there are any entries, how can copies of the matters registered be obtained and where can the register be inspected?</t>
    </r>
  </si>
  <si>
    <t>Information is also available through by a tailored report.</t>
  </si>
  <si>
    <t>The prices above do not include the cost of supplying or copying any original documents.</t>
  </si>
  <si>
    <t>Additional Information</t>
  </si>
  <si>
    <r>
      <t>2.1 Roadways, footways and footpaths.                                                    W</t>
    </r>
    <r>
      <rPr>
        <sz val="9"/>
        <rFont val="Calibri"/>
        <family val="2"/>
        <scheme val="minor"/>
      </rPr>
      <t>hich of the roads, footways and footpaths mentioned in the application for this search (via boxes B and C) are:</t>
    </r>
  </si>
  <si>
    <r>
      <rPr>
        <b/>
        <sz val="9"/>
        <rFont val="Calibri"/>
        <family val="2"/>
        <scheme val="minor"/>
      </rPr>
      <t>2.2.</t>
    </r>
    <r>
      <rPr>
        <sz val="9"/>
        <rFont val="Calibri"/>
        <family val="2"/>
        <scheme val="minor"/>
      </rPr>
      <t xml:space="preserve">  Is any public right of way which abuts on, or crosses the property, shown on a definitive map or revised definitive map?</t>
    </r>
  </si>
  <si>
    <r>
      <rPr>
        <b/>
        <sz val="9"/>
        <rFont val="Calibri"/>
        <family val="2"/>
        <scheme val="minor"/>
      </rPr>
      <t>2.3.</t>
    </r>
    <r>
      <rPr>
        <sz val="9"/>
        <rFont val="Calibri"/>
        <family val="2"/>
        <scheme val="minor"/>
      </rPr>
      <t xml:space="preserve">  Are there any pending applications to record a public right of way that abuts, or crosses the property,  shown on a definitive map or revised definitive map? </t>
    </r>
  </si>
  <si>
    <r>
      <rPr>
        <b/>
        <sz val="9"/>
        <rFont val="Calibri"/>
        <family val="2"/>
        <scheme val="minor"/>
      </rPr>
      <t>2.4.</t>
    </r>
    <r>
      <rPr>
        <sz val="9"/>
        <rFont val="Calibri"/>
        <family val="2"/>
        <scheme val="minor"/>
      </rPr>
      <t xml:space="preserve"> Are there any legal orders to stop up, divert, alter or create a public right of way which abuts, or crosses the property not yet implemented, shown on a definitive map or revised definitive map?</t>
    </r>
  </si>
  <si>
    <r>
      <t xml:space="preserve">Cost of access                            </t>
    </r>
    <r>
      <rPr>
        <sz val="8"/>
        <rFont val="Arial"/>
        <family val="2"/>
      </rPr>
      <t>(Prices shown do not include VAT. From 1st April 2017 VAT @ 20% is applicable due to HMRC changes)</t>
    </r>
  </si>
  <si>
    <t>(b) Not Applicable, no charge</t>
  </si>
  <si>
    <t>(C) Not Applicable, no charge</t>
  </si>
  <si>
    <t>(a) Not Applicable, no charge</t>
  </si>
  <si>
    <t>Gross</t>
  </si>
  <si>
    <t>Net</t>
  </si>
  <si>
    <r>
      <rPr>
        <b/>
        <sz val="9"/>
        <rFont val="Calibri"/>
        <family val="2"/>
        <scheme val="minor"/>
      </rPr>
      <t>22.2</t>
    </r>
    <r>
      <rPr>
        <sz val="9"/>
        <rFont val="Calibri"/>
        <family val="2"/>
        <scheme val="minor"/>
      </rPr>
      <t xml:space="preserve"> Is there any Prescribed information about maps and statements, deposited under s.15A of the Commons Act, in the register maintained under s.15B(1) of the Commons Act 2006 or s.31A of the Highways Act 1980?</t>
    </r>
  </si>
  <si>
    <t>2020/21 Proposed Fee</t>
  </si>
  <si>
    <t>2019/20 Fee</t>
  </si>
  <si>
    <t>Questions 1 to 3</t>
  </si>
  <si>
    <t>Question 4 onwards - CON29 “Optional” Enquiries of the local Authority</t>
  </si>
  <si>
    <t>add in LLC 1 (not vatable)</t>
  </si>
  <si>
    <t>2021/22 Proposed Fee</t>
  </si>
  <si>
    <t>0% increase</t>
  </si>
  <si>
    <t>2022/23 Proposed Fee</t>
  </si>
  <si>
    <t>2023/24 Proposed Fee</t>
  </si>
  <si>
    <t>£3.20 (incl vat)</t>
  </si>
  <si>
    <t>% increase</t>
  </si>
  <si>
    <t>2024/25 Proposed Fee</t>
  </si>
  <si>
    <t>2025/26 Proposed Fee</t>
  </si>
  <si>
    <t>SCHEDULE OF REGISTERS/INFORMATION FOR LOCAL SEARCH ENQUIRIES 2025/26</t>
  </si>
  <si>
    <t>(a)- (l) £16.40 (incl vat) total price (see Building Control information below) Not available individually. Note: The Building Regulation Applications do not extend back before 1st April 1990 and this fee covers the period since that date. Previous history available by writing to the Planning Department and may incur a fee calculated in relation to time taken to recover the information.</t>
  </si>
  <si>
    <r>
      <t xml:space="preserve">(a) </t>
    </r>
    <r>
      <rPr>
        <sz val="9"/>
        <rFont val="Calibri"/>
        <family val="2"/>
        <scheme val="minor"/>
      </rPr>
      <t>£3.20 (incl vat)</t>
    </r>
  </si>
  <si>
    <t>(b) £3.20 (incl vat)</t>
  </si>
  <si>
    <t>(c)  £3.20 (incl vat)</t>
  </si>
  <si>
    <t>(d) £3.20 (incl vat)</t>
  </si>
  <si>
    <t>£16.40 (incl vat)</t>
  </si>
  <si>
    <t>£3.10 (incl vat)</t>
  </si>
  <si>
    <t>£1.50 (incl vat)</t>
  </si>
  <si>
    <r>
      <t>(a)</t>
    </r>
    <r>
      <rPr>
        <sz val="9"/>
        <rFont val="Calibri"/>
        <family val="2"/>
        <scheme val="minor"/>
      </rPr>
      <t xml:space="preserve"> £1.70 (incl vat)</t>
    </r>
  </si>
  <si>
    <r>
      <t>(b)</t>
    </r>
    <r>
      <rPr>
        <sz val="9"/>
        <rFont val="Calibri"/>
        <family val="2"/>
        <scheme val="minor"/>
      </rPr>
      <t xml:space="preserve"> £1.70 (incl vat)</t>
    </r>
  </si>
  <si>
    <t>(c) £1.70 (incl vat)</t>
  </si>
  <si>
    <t>(d) £1.70 (incl vat)</t>
  </si>
  <si>
    <r>
      <t>(e</t>
    </r>
    <r>
      <rPr>
        <sz val="9"/>
        <rFont val="Calibri"/>
        <family val="2"/>
        <scheme val="minor"/>
      </rPr>
      <t>) £1.70 (incl vat)</t>
    </r>
  </si>
  <si>
    <t>(f) £1.70 (incl vat)</t>
  </si>
  <si>
    <t>(a)-(b) £2.10 (incl vat)</t>
  </si>
  <si>
    <t>(a)   £1.00 (incl vat)</t>
  </si>
  <si>
    <t>(b)   £1.00 (incl vat)</t>
  </si>
  <si>
    <t>(c)   £1.00 (incl vat)</t>
  </si>
  <si>
    <t>(d)   £1.00 (incl vat)</t>
  </si>
  <si>
    <t>(e)   £1.00 (incl vat)</t>
  </si>
  <si>
    <t>(f)   £1.00 (incl vat)</t>
  </si>
  <si>
    <t>(g)   £1.00 (incl vat)</t>
  </si>
  <si>
    <t>(h)   £1.00 (incl vat)</t>
  </si>
  <si>
    <t>(i)  £1.00 (incl vat)</t>
  </si>
  <si>
    <t>(j)   £1.00 (incl vat)</t>
  </si>
  <si>
    <t>(k)   £1.00 (incl vat)</t>
  </si>
  <si>
    <t>(l)   £1.00 (incl vat)</t>
  </si>
  <si>
    <r>
      <t>(a)</t>
    </r>
    <r>
      <rPr>
        <sz val="9"/>
        <rFont val="Calibri"/>
        <family val="2"/>
        <scheme val="minor"/>
      </rPr>
      <t xml:space="preserve">   £4.50 (incl vat)</t>
    </r>
  </si>
  <si>
    <t>(b)   £4.50 (incl vat)</t>
  </si>
  <si>
    <t>(c)  £4.50 (incl vat)</t>
  </si>
  <si>
    <t>(d)   £4.50 (incl vat)</t>
  </si>
  <si>
    <t>(e)   £4.50 (incl vat)</t>
  </si>
  <si>
    <t>(f)   £4.50 (incl vat)</t>
  </si>
  <si>
    <t>(g)   £4.50 (incl vat)</t>
  </si>
  <si>
    <t>£3.90 (incl vat)</t>
  </si>
  <si>
    <t>(a)  £1.50 (incl vat)</t>
  </si>
  <si>
    <t>(b)  £1.50 (incl vat)</t>
  </si>
  <si>
    <t>(c)  £1.50 (incl vat)</t>
  </si>
  <si>
    <t>(d)  £1.50 (incl vat)</t>
  </si>
  <si>
    <t>(e)  £1.50 (incl vat)</t>
  </si>
  <si>
    <t>(f)  £1.50 (incl vat)</t>
  </si>
  <si>
    <t>(g)  £1.50 (incl vat)</t>
  </si>
  <si>
    <t>(h)  £1.50 (incl vat)</t>
  </si>
  <si>
    <t>(i) £1.50 (incl vat)</t>
  </si>
  <si>
    <t>(j)  £1.50 (incl vat)</t>
  </si>
  <si>
    <t>(k) £1.50 (incl vat)</t>
  </si>
  <si>
    <r>
      <t>(l)</t>
    </r>
    <r>
      <rPr>
        <sz val="9"/>
        <rFont val="Calibri"/>
        <family val="2"/>
        <scheme val="minor"/>
      </rPr>
      <t xml:space="preserve">  £1.50 (incl vat)</t>
    </r>
  </si>
  <si>
    <t>(m)  £1.50 (incl vat)</t>
  </si>
  <si>
    <t>(n)  £1.50 (incl vat)</t>
  </si>
  <si>
    <t>(a)-(h)    £9.80 (incl vat)</t>
  </si>
  <si>
    <r>
      <t>(a)</t>
    </r>
    <r>
      <rPr>
        <sz val="9"/>
        <rFont val="Calibri"/>
        <family val="2"/>
        <scheme val="minor"/>
      </rPr>
      <t xml:space="preserve">   £3.60 (incl vat)</t>
    </r>
  </si>
  <si>
    <t>(b)   £3.60 (incl vat)</t>
  </si>
  <si>
    <t>£3.60 (incl vat)</t>
  </si>
  <si>
    <r>
      <t xml:space="preserve"> (a)-(</t>
    </r>
    <r>
      <rPr>
        <sz val="9"/>
        <rFont val="Calibri"/>
        <family val="2"/>
        <scheme val="minor"/>
      </rPr>
      <t>c)  £4.20 (incl vat)</t>
    </r>
  </si>
  <si>
    <t>(a)-(b)    £9.80 (incl vat)</t>
  </si>
  <si>
    <t>£23.10 (incl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</si>
</sst>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0.00\ [$€-1];[Red]\-#,##0.00\ [$€-1]"/>
    <numFmt numFmtId="165" formatCode="#,##0.00_ ;[Red]\-#,##0.00\ "/>
  </numFmts>
  <fonts count="18" x14ac:knownFonts="1">
    <font>
      <sz val="11"/>
      <color theme="1"/>
      <name val="Calibri"/>
      <family val="2"/>
      <scheme val="minor"/>
    </font>
    <font>
      <b/>
      <sz val="10"/>
      <name val="Arial"/>
      <family val="2"/>
    </font>
    <font>
      <sz val="8"/>
      <name val="Arial"/>
      <family val="2"/>
    </font>
    <font>
      <b/>
      <sz val="9"/>
      <name val="Calibri"/>
      <family val="2"/>
      <scheme val="minor"/>
    </font>
    <font>
      <sz val="9"/>
      <name val="Calibri"/>
      <family val="2"/>
      <scheme val="minor"/>
    </font>
    <font>
      <b/>
      <sz val="9"/>
      <color theme="1"/>
      <name val="Calibri"/>
      <family val="2"/>
      <scheme val="minor"/>
    </font>
    <font>
      <sz val="9"/>
      <color theme="1"/>
      <name val="Calibri"/>
      <family val="2"/>
      <scheme val="minor"/>
    </font>
    <font>
      <b/>
      <sz val="10"/>
      <color theme="1"/>
      <name val="Arial"/>
      <family val="2"/>
    </font>
    <font>
      <b/>
      <sz val="9"/>
      <color rgb="FFFF0000"/>
      <name val="Calibri"/>
      <family val="2"/>
      <scheme val="minor"/>
    </font>
    <font>
      <sz val="9"/>
      <color rgb="FFFF0000"/>
      <name val="Calibri"/>
      <family val="2"/>
      <scheme val="minor"/>
    </font>
    <font>
      <sz val="11"/>
      <name val="Calibri"/>
      <family val="2"/>
      <scheme val="minor"/>
    </font>
    <font>
      <b/>
      <sz val="12"/>
      <color theme="1"/>
      <name val="Arial"/>
      <family val="2"/>
    </font>
    <font>
      <b/>
      <sz val="9"/>
      <color rgb="FF0000FF"/>
      <name val="Calibri"/>
      <family val="2"/>
      <scheme val="minor"/>
    </font>
    <font>
      <sz val="11"/>
      <color theme="1"/>
      <name val="Arial"/>
      <family val="2"/>
    </font>
    <font>
      <sz val="12"/>
      <color theme="1"/>
      <name val="Calibri"/>
      <family val="2"/>
      <scheme val="minor"/>
    </font>
    <font>
      <b/>
      <u/>
      <sz val="11"/>
      <color theme="1"/>
      <name val="Arial"/>
      <family val="2"/>
    </font>
    <font>
      <b/>
      <sz val="14"/>
      <color theme="1"/>
      <name val="Arial"/>
      <family val="2"/>
    </font>
    <font>
      <b/>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C00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double">
        <color indexed="64"/>
      </bottom>
      <diagonal/>
    </border>
  </borders>
  <cellStyleXfs count="1">
    <xf numFmtId="0" fontId="0" fillId="0" borderId="0"/>
  </cellStyleXfs>
  <cellXfs count="157">
    <xf numFmtId="0" fontId="0" fillId="0" borderId="0" xfId="0"/>
    <xf numFmtId="0" fontId="0" fillId="0" borderId="0" xfId="0" applyAlignment="1">
      <alignment wrapText="1"/>
    </xf>
    <xf numFmtId="0" fontId="3" fillId="0" borderId="2" xfId="0" applyFont="1" applyBorder="1" applyAlignment="1">
      <alignment vertical="center"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6" xfId="0" applyFont="1" applyBorder="1" applyAlignment="1">
      <alignment horizontal="left" vertical="center" wrapText="1"/>
    </xf>
    <xf numFmtId="0" fontId="4" fillId="0" borderId="2" xfId="0" applyFont="1" applyBorder="1" applyAlignment="1">
      <alignment horizontal="left" vertical="top" wrapText="1"/>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8" fontId="4" fillId="0" borderId="5" xfId="0" applyNumberFormat="1" applyFont="1" applyBorder="1" applyAlignment="1">
      <alignment horizontal="left" vertical="top" wrapText="1"/>
    </xf>
    <xf numFmtId="0" fontId="3" fillId="0" borderId="2" xfId="0" applyFont="1" applyBorder="1" applyAlignment="1">
      <alignment horizontal="left" vertical="center" wrapText="1"/>
    </xf>
    <xf numFmtId="0" fontId="5" fillId="0" borderId="2" xfId="0" applyFont="1" applyBorder="1" applyAlignment="1">
      <alignment horizontal="left" vertical="center" wrapText="1"/>
    </xf>
    <xf numFmtId="0" fontId="3" fillId="0" borderId="6" xfId="0" applyFont="1" applyBorder="1" applyAlignment="1">
      <alignment horizontal="left" vertical="top" wrapText="1"/>
    </xf>
    <xf numFmtId="0" fontId="6"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9" xfId="0" applyFont="1" applyBorder="1" applyAlignment="1">
      <alignment horizontal="left" vertical="top" wrapText="1"/>
    </xf>
    <xf numFmtId="0" fontId="6" fillId="0" borderId="9" xfId="0" applyFont="1" applyBorder="1" applyAlignment="1">
      <alignment horizontal="left" vertical="top" wrapText="1"/>
    </xf>
    <xf numFmtId="0" fontId="4" fillId="0" borderId="4" xfId="0" applyFont="1" applyBorder="1" applyAlignment="1">
      <alignment horizontal="left" vertical="center" wrapText="1"/>
    </xf>
    <xf numFmtId="0" fontId="4" fillId="0" borderId="5" xfId="0" applyFont="1" applyBorder="1" applyAlignment="1">
      <alignment horizontal="left" vertical="top" wrapText="1"/>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8" fontId="4" fillId="0" borderId="12" xfId="0" applyNumberFormat="1" applyFont="1" applyBorder="1" applyAlignment="1">
      <alignment horizontal="left" vertical="top" wrapText="1"/>
    </xf>
    <xf numFmtId="0" fontId="4" fillId="0" borderId="12" xfId="0" applyFont="1" applyBorder="1" applyAlignment="1">
      <alignment horizontal="left" vertical="center" wrapText="1"/>
    </xf>
    <xf numFmtId="0" fontId="5" fillId="0" borderId="2" xfId="0" applyFont="1" applyBorder="1" applyAlignment="1">
      <alignment vertical="center" wrapText="1"/>
    </xf>
    <xf numFmtId="0" fontId="7" fillId="0" borderId="2" xfId="0" applyFont="1" applyBorder="1" applyAlignment="1">
      <alignment vertical="center" wrapText="1"/>
    </xf>
    <xf numFmtId="0" fontId="5" fillId="0" borderId="6" xfId="0" applyFont="1" applyBorder="1" applyAlignment="1">
      <alignment horizontal="left" vertical="top" wrapText="1"/>
    </xf>
    <xf numFmtId="0" fontId="6" fillId="0" borderId="7" xfId="0" applyFont="1" applyBorder="1" applyAlignment="1">
      <alignment horizontal="left" vertical="top" wrapText="1"/>
    </xf>
    <xf numFmtId="0" fontId="5" fillId="0" borderId="2" xfId="0" applyFont="1" applyBorder="1" applyAlignment="1">
      <alignment horizontal="left" vertical="top" wrapText="1"/>
    </xf>
    <xf numFmtId="0" fontId="6" fillId="0" borderId="2" xfId="0" applyFont="1" applyBorder="1" applyAlignment="1">
      <alignment horizontal="left" vertical="top" wrapText="1"/>
    </xf>
    <xf numFmtId="0" fontId="6" fillId="0" borderId="13" xfId="0" applyFont="1" applyBorder="1" applyAlignment="1" applyProtection="1">
      <alignment horizontal="left" vertical="top" wrapText="1"/>
      <protection locked="0"/>
    </xf>
    <xf numFmtId="8" fontId="6" fillId="0" borderId="2" xfId="0" applyNumberFormat="1" applyFont="1" applyBorder="1" applyAlignment="1">
      <alignment horizontal="left" vertical="top" wrapText="1"/>
    </xf>
    <xf numFmtId="0" fontId="3" fillId="0" borderId="2" xfId="0" applyFont="1" applyBorder="1" applyAlignment="1">
      <alignment horizontal="left" vertical="top" wrapText="1"/>
    </xf>
    <xf numFmtId="0" fontId="6" fillId="0" borderId="13" xfId="0" applyFont="1" applyBorder="1" applyAlignment="1">
      <alignment horizontal="left" vertical="top" wrapText="1"/>
    </xf>
    <xf numFmtId="0" fontId="4" fillId="0" borderId="6" xfId="0" applyFont="1" applyBorder="1" applyAlignment="1">
      <alignment vertical="top" wrapText="1"/>
    </xf>
    <xf numFmtId="0" fontId="4" fillId="0" borderId="4" xfId="0" applyFont="1" applyBorder="1" applyAlignment="1">
      <alignment vertical="top"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6" xfId="0" applyFont="1" applyBorder="1" applyAlignment="1">
      <alignment horizontal="left" vertical="top" wrapText="1"/>
    </xf>
    <xf numFmtId="0" fontId="6" fillId="0" borderId="6" xfId="0" applyFont="1" applyBorder="1" applyAlignment="1">
      <alignment vertical="top" wrapText="1"/>
    </xf>
    <xf numFmtId="0" fontId="6" fillId="0" borderId="8" xfId="0" applyFont="1" applyBorder="1" applyAlignment="1">
      <alignment vertical="top" wrapText="1"/>
    </xf>
    <xf numFmtId="0" fontId="6" fillId="0" borderId="14"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8" fontId="6" fillId="0" borderId="2" xfId="0" applyNumberFormat="1" applyFont="1" applyBorder="1" applyAlignment="1">
      <alignment horizontal="left" vertical="center" wrapText="1"/>
    </xf>
    <xf numFmtId="8" fontId="4" fillId="0" borderId="8" xfId="0" applyNumberFormat="1" applyFont="1" applyBorder="1" applyAlignment="1">
      <alignment horizontal="left" vertical="top" wrapText="1"/>
    </xf>
    <xf numFmtId="0" fontId="4" fillId="0" borderId="2" xfId="0" applyFont="1" applyBorder="1" applyAlignment="1">
      <alignment horizontal="left" vertical="center" wrapText="1"/>
    </xf>
    <xf numFmtId="0" fontId="6" fillId="0" borderId="8" xfId="0" applyFont="1" applyBorder="1" applyAlignment="1">
      <alignment horizontal="left" vertical="center" wrapText="1"/>
    </xf>
    <xf numFmtId="0" fontId="6" fillId="0" borderId="6" xfId="0" applyFont="1" applyBorder="1" applyAlignment="1">
      <alignment horizontal="left" vertical="center" wrapText="1"/>
    </xf>
    <xf numFmtId="9" fontId="4" fillId="0" borderId="4" xfId="0" applyNumberFormat="1" applyFont="1" applyBorder="1" applyAlignment="1">
      <alignment horizontal="left" vertical="center" wrapText="1"/>
    </xf>
    <xf numFmtId="0" fontId="4" fillId="0" borderId="5" xfId="0" applyFont="1" applyBorder="1" applyAlignment="1">
      <alignment horizontal="left" vertical="center" wrapText="1"/>
    </xf>
    <xf numFmtId="9" fontId="5" fillId="0" borderId="2" xfId="0" applyNumberFormat="1" applyFont="1" applyBorder="1" applyAlignment="1">
      <alignment horizontal="left" vertical="top" wrapText="1"/>
    </xf>
    <xf numFmtId="8" fontId="4" fillId="0" borderId="4" xfId="0" applyNumberFormat="1" applyFont="1" applyBorder="1" applyAlignment="1">
      <alignment horizontal="left" vertical="top" wrapText="1"/>
    </xf>
    <xf numFmtId="0" fontId="6" fillId="0" borderId="0" xfId="0" applyFont="1" applyAlignment="1">
      <alignment horizontal="left" vertical="top" wrapText="1"/>
    </xf>
    <xf numFmtId="0" fontId="6" fillId="0" borderId="7"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3" xfId="0" applyFont="1" applyBorder="1" applyAlignment="1">
      <alignment horizontal="left" vertical="top" wrapText="1"/>
    </xf>
    <xf numFmtId="0" fontId="3" fillId="0" borderId="6" xfId="0" applyFont="1" applyBorder="1" applyAlignment="1">
      <alignment horizontal="left" vertical="center" wrapText="1"/>
    </xf>
    <xf numFmtId="0" fontId="6" fillId="0" borderId="15" xfId="0" applyFont="1" applyBorder="1" applyAlignment="1">
      <alignment horizontal="left" vertical="top" wrapText="1"/>
    </xf>
    <xf numFmtId="8" fontId="6" fillId="0" borderId="6" xfId="0" applyNumberFormat="1" applyFont="1" applyBorder="1" applyAlignment="1">
      <alignment horizontal="left" vertical="top" wrapText="1"/>
    </xf>
    <xf numFmtId="0" fontId="9" fillId="0" borderId="8" xfId="0" applyFont="1" applyBorder="1" applyAlignment="1">
      <alignment horizontal="left" vertical="center" wrapText="1"/>
    </xf>
    <xf numFmtId="0" fontId="6" fillId="0" borderId="10" xfId="0" applyFont="1" applyBorder="1" applyAlignment="1">
      <alignment horizontal="left" vertical="top" wrapText="1"/>
    </xf>
    <xf numFmtId="0" fontId="6" fillId="0" borderId="16" xfId="0" applyFont="1" applyBorder="1" applyAlignment="1">
      <alignment horizontal="left" vertical="center" wrapText="1"/>
    </xf>
    <xf numFmtId="0" fontId="6" fillId="0" borderId="16" xfId="0" applyFont="1" applyBorder="1" applyAlignment="1">
      <alignment horizontal="left" vertical="top" wrapText="1"/>
    </xf>
    <xf numFmtId="8" fontId="4" fillId="0" borderId="3" xfId="0" applyNumberFormat="1" applyFont="1" applyBorder="1" applyAlignment="1">
      <alignment horizontal="left" vertical="top" wrapText="1"/>
    </xf>
    <xf numFmtId="8" fontId="6" fillId="0" borderId="3" xfId="0" applyNumberFormat="1" applyFont="1" applyBorder="1" applyAlignment="1">
      <alignment horizontal="left" vertical="top" wrapText="1"/>
    </xf>
    <xf numFmtId="0" fontId="3" fillId="0" borderId="7" xfId="0" applyFont="1" applyBorder="1" applyAlignment="1">
      <alignment horizontal="left" vertical="top" wrapText="1"/>
    </xf>
    <xf numFmtId="0" fontId="3" fillId="0" borderId="11" xfId="0" applyFont="1" applyBorder="1" applyAlignment="1">
      <alignment horizontal="left" vertical="center" wrapText="1"/>
    </xf>
    <xf numFmtId="0" fontId="3" fillId="0" borderId="9" xfId="0" applyFont="1" applyBorder="1" applyAlignment="1">
      <alignment horizontal="left" vertical="center" wrapText="1"/>
    </xf>
    <xf numFmtId="164" fontId="4" fillId="0" borderId="4" xfId="0" applyNumberFormat="1" applyFont="1" applyBorder="1" applyAlignment="1">
      <alignment horizontal="left" vertical="top" wrapText="1"/>
    </xf>
    <xf numFmtId="0" fontId="4" fillId="0" borderId="3" xfId="0" applyFont="1" applyBorder="1" applyAlignment="1">
      <alignment horizontal="left" vertical="center" wrapText="1"/>
    </xf>
    <xf numFmtId="8" fontId="4" fillId="0" borderId="3" xfId="0" applyNumberFormat="1" applyFont="1" applyBorder="1" applyAlignment="1">
      <alignment horizontal="left" vertical="center" wrapText="1"/>
    </xf>
    <xf numFmtId="0" fontId="4" fillId="0" borderId="17" xfId="0" applyFont="1" applyBorder="1" applyAlignment="1">
      <alignment horizontal="left" vertical="top" wrapText="1"/>
    </xf>
    <xf numFmtId="0" fontId="4" fillId="0" borderId="8" xfId="0" applyFont="1" applyBorder="1" applyAlignment="1">
      <alignment horizontal="left" vertical="center" wrapText="1"/>
    </xf>
    <xf numFmtId="8" fontId="4" fillId="0" borderId="8" xfId="0" applyNumberFormat="1" applyFont="1" applyBorder="1" applyAlignment="1">
      <alignment horizontal="left" vertical="center" wrapText="1"/>
    </xf>
    <xf numFmtId="8" fontId="4" fillId="0" borderId="2" xfId="0" applyNumberFormat="1" applyFont="1" applyBorder="1" applyAlignment="1">
      <alignment horizontal="left" vertical="top" wrapText="1"/>
    </xf>
    <xf numFmtId="8" fontId="3" fillId="0" borderId="3" xfId="0" applyNumberFormat="1" applyFont="1" applyBorder="1" applyAlignment="1">
      <alignment horizontal="left" vertical="center" wrapText="1"/>
    </xf>
    <xf numFmtId="8" fontId="3" fillId="0" borderId="2" xfId="0" applyNumberFormat="1" applyFont="1" applyBorder="1" applyAlignment="1">
      <alignment horizontal="left" vertical="center" wrapText="1"/>
    </xf>
    <xf numFmtId="8" fontId="4" fillId="0" borderId="6" xfId="0" applyNumberFormat="1" applyFont="1" applyBorder="1" applyAlignment="1">
      <alignment horizontal="left" vertical="top" wrapText="1"/>
    </xf>
    <xf numFmtId="8" fontId="4" fillId="0" borderId="6" xfId="0" applyNumberFormat="1" applyFont="1" applyBorder="1" applyAlignment="1">
      <alignment horizontal="left" vertical="center" wrapText="1"/>
    </xf>
    <xf numFmtId="8" fontId="4" fillId="0" borderId="2" xfId="0" applyNumberFormat="1" applyFont="1" applyBorder="1" applyAlignment="1">
      <alignment horizontal="left" vertical="center" wrapText="1"/>
    </xf>
    <xf numFmtId="8" fontId="12" fillId="0" borderId="2" xfId="0" applyNumberFormat="1" applyFont="1" applyBorder="1" applyAlignment="1">
      <alignment horizontal="left" vertical="center" wrapText="1"/>
    </xf>
    <xf numFmtId="0" fontId="4" fillId="0" borderId="13" xfId="0" applyFont="1" applyBorder="1" applyAlignment="1">
      <alignment horizontal="left" vertical="top" wrapText="1"/>
    </xf>
    <xf numFmtId="0" fontId="4" fillId="0" borderId="1" xfId="0" applyFont="1" applyBorder="1" applyAlignment="1">
      <alignment horizontal="left" vertical="top" wrapText="1"/>
    </xf>
    <xf numFmtId="0" fontId="12" fillId="0" borderId="3"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6" fillId="0" borderId="21" xfId="0" applyFont="1" applyBorder="1" applyAlignment="1">
      <alignment horizontal="left" vertical="top" wrapText="1"/>
    </xf>
    <xf numFmtId="0" fontId="6" fillId="0" borderId="0" xfId="0" applyFont="1" applyAlignment="1">
      <alignment wrapText="1"/>
    </xf>
    <xf numFmtId="0" fontId="13" fillId="0" borderId="0" xfId="0" applyFont="1" applyAlignment="1">
      <alignment horizontal="left" vertical="center" wrapText="1"/>
    </xf>
    <xf numFmtId="0" fontId="14" fillId="0" borderId="0" xfId="0" applyFont="1" applyAlignment="1">
      <alignment vertical="center" wrapText="1"/>
    </xf>
    <xf numFmtId="0" fontId="6" fillId="0" borderId="13" xfId="0" applyFont="1" applyBorder="1" applyAlignment="1">
      <alignment horizontal="left" vertical="center" wrapText="1"/>
    </xf>
    <xf numFmtId="0" fontId="4" fillId="0" borderId="5" xfId="0" applyFont="1" applyBorder="1" applyAlignment="1" applyProtection="1">
      <alignment horizontal="left" vertical="top" wrapText="1"/>
      <protection locked="0"/>
    </xf>
    <xf numFmtId="0" fontId="15" fillId="0" borderId="0" xfId="0" applyFont="1" applyAlignment="1">
      <alignment horizontal="left" vertical="top" wrapText="1"/>
    </xf>
    <xf numFmtId="0" fontId="6" fillId="0" borderId="4" xfId="0" applyFont="1" applyBorder="1" applyAlignment="1">
      <alignment vertical="top" wrapText="1"/>
    </xf>
    <xf numFmtId="0" fontId="6" fillId="0" borderId="2" xfId="0" applyFont="1" applyBorder="1" applyAlignment="1">
      <alignment vertical="top" wrapText="1"/>
    </xf>
    <xf numFmtId="8" fontId="3" fillId="0" borderId="5" xfId="0" applyNumberFormat="1" applyFont="1" applyBorder="1" applyAlignment="1">
      <alignment horizontal="left" vertical="top" wrapText="1"/>
    </xf>
    <xf numFmtId="0" fontId="10" fillId="0" borderId="4" xfId="0" applyFont="1" applyBorder="1" applyAlignment="1">
      <alignment horizontal="left" wrapText="1"/>
    </xf>
    <xf numFmtId="0" fontId="4" fillId="0" borderId="7" xfId="0" applyFont="1" applyBorder="1" applyAlignment="1">
      <alignment vertical="top" wrapText="1"/>
    </xf>
    <xf numFmtId="4" fontId="0" fillId="0" borderId="0" xfId="0" applyNumberFormat="1" applyAlignment="1">
      <alignment wrapText="1"/>
    </xf>
    <xf numFmtId="4" fontId="0" fillId="2" borderId="0" xfId="0" applyNumberFormat="1" applyFill="1" applyAlignment="1">
      <alignment wrapText="1"/>
    </xf>
    <xf numFmtId="4" fontId="17" fillId="0" borderId="0" xfId="0" applyNumberFormat="1" applyFont="1"/>
    <xf numFmtId="4" fontId="0" fillId="0" borderId="19" xfId="0" applyNumberFormat="1" applyBorder="1" applyAlignment="1">
      <alignment wrapText="1"/>
    </xf>
    <xf numFmtId="4" fontId="17" fillId="0" borderId="22" xfId="0" applyNumberFormat="1" applyFont="1" applyBorder="1" applyAlignment="1">
      <alignment wrapText="1"/>
    </xf>
    <xf numFmtId="4" fontId="0" fillId="0" borderId="0" xfId="0" applyNumberFormat="1"/>
    <xf numFmtId="4" fontId="0" fillId="3" borderId="0" xfId="0" applyNumberFormat="1" applyFill="1" applyAlignment="1">
      <alignment wrapText="1"/>
    </xf>
    <xf numFmtId="0" fontId="0" fillId="4" borderId="0" xfId="0" applyFill="1" applyAlignment="1">
      <alignment wrapText="1"/>
    </xf>
    <xf numFmtId="2" fontId="0" fillId="0" borderId="0" xfId="0" applyNumberFormat="1" applyAlignment="1">
      <alignment wrapText="1"/>
    </xf>
    <xf numFmtId="10" fontId="0" fillId="5" borderId="0" xfId="0" applyNumberFormat="1" applyFill="1" applyAlignment="1">
      <alignment wrapText="1"/>
    </xf>
    <xf numFmtId="165" fontId="0" fillId="0" borderId="0" xfId="0" applyNumberFormat="1" applyAlignment="1">
      <alignment wrapText="1"/>
    </xf>
    <xf numFmtId="165" fontId="0" fillId="2" borderId="0" xfId="0" applyNumberFormat="1" applyFill="1" applyAlignment="1">
      <alignment wrapText="1"/>
    </xf>
    <xf numFmtId="165" fontId="17" fillId="0" borderId="22" xfId="0" applyNumberFormat="1" applyFont="1" applyBorder="1" applyAlignment="1">
      <alignment wrapText="1"/>
    </xf>
    <xf numFmtId="165" fontId="0" fillId="0" borderId="19" xfId="0" applyNumberFormat="1" applyBorder="1" applyAlignment="1">
      <alignment wrapText="1"/>
    </xf>
    <xf numFmtId="165" fontId="0" fillId="3" borderId="0" xfId="0" applyNumberFormat="1" applyFill="1" applyAlignment="1">
      <alignment wrapText="1"/>
    </xf>
    <xf numFmtId="165" fontId="0" fillId="3" borderId="0" xfId="0" applyNumberFormat="1" applyFill="1" applyAlignment="1">
      <alignment horizontal="center" wrapText="1"/>
    </xf>
    <xf numFmtId="165" fontId="17" fillId="0" borderId="0" xfId="0" applyNumberFormat="1" applyFont="1" applyAlignment="1">
      <alignment horizontal="center" wrapText="1"/>
    </xf>
    <xf numFmtId="0" fontId="0" fillId="2" borderId="0" xfId="0" applyFill="1" applyAlignment="1">
      <alignment horizontal="center" wrapText="1"/>
    </xf>
    <xf numFmtId="4" fontId="17" fillId="0" borderId="0" xfId="0" applyNumberFormat="1" applyFont="1" applyAlignment="1">
      <alignment horizontal="center" wrapText="1"/>
    </xf>
    <xf numFmtId="0" fontId="0" fillId="0" borderId="0" xfId="0" applyAlignment="1">
      <alignment horizontal="left" vertical="top" wrapText="1"/>
    </xf>
    <xf numFmtId="0" fontId="6" fillId="0" borderId="6" xfId="0" applyFont="1" applyBorder="1" applyAlignment="1">
      <alignment horizontal="center" vertical="top" wrapText="1"/>
    </xf>
    <xf numFmtId="0" fontId="6" fillId="0" borderId="4" xfId="0" applyFont="1" applyBorder="1" applyAlignment="1">
      <alignment horizontal="center" vertical="top" wrapText="1"/>
    </xf>
    <xf numFmtId="0" fontId="6" fillId="0" borderId="6" xfId="0" applyFont="1" applyBorder="1" applyAlignment="1">
      <alignment horizontal="left" vertical="top" wrapText="1"/>
    </xf>
    <xf numFmtId="0" fontId="6" fillId="0" borderId="4" xfId="0" applyFont="1" applyBorder="1" applyAlignment="1">
      <alignment horizontal="left" vertical="top" wrapText="1"/>
    </xf>
    <xf numFmtId="0" fontId="4" fillId="0" borderId="6" xfId="0" applyFont="1" applyBorder="1" applyAlignment="1">
      <alignment horizontal="left" vertical="top" wrapText="1"/>
    </xf>
    <xf numFmtId="0" fontId="4" fillId="0" borderId="4" xfId="0" applyFont="1" applyBorder="1" applyAlignment="1">
      <alignment horizontal="left" vertical="top" wrapText="1"/>
    </xf>
    <xf numFmtId="8" fontId="4" fillId="0" borderId="6" xfId="0" applyNumberFormat="1" applyFont="1" applyBorder="1" applyAlignment="1">
      <alignment horizontal="left" vertical="top" wrapText="1"/>
    </xf>
    <xf numFmtId="8" fontId="4" fillId="0" borderId="4" xfId="0" applyNumberFormat="1" applyFont="1" applyBorder="1" applyAlignment="1">
      <alignment horizontal="left" vertical="top" wrapText="1"/>
    </xf>
    <xf numFmtId="0" fontId="3" fillId="0" borderId="9" xfId="0" applyFont="1" applyBorder="1" applyAlignment="1">
      <alignment horizontal="left" vertical="top" wrapText="1"/>
    </xf>
    <xf numFmtId="0" fontId="3" fillId="0" borderId="6" xfId="0" applyFont="1" applyBorder="1" applyAlignment="1">
      <alignment horizontal="left" vertical="top" wrapText="1"/>
    </xf>
    <xf numFmtId="0" fontId="3" fillId="0" borderId="4" xfId="0" applyFont="1" applyBorder="1" applyAlignment="1">
      <alignment horizontal="left" vertical="top" wrapText="1"/>
    </xf>
    <xf numFmtId="0" fontId="4" fillId="0" borderId="6" xfId="0" applyFont="1" applyBorder="1" applyAlignment="1">
      <alignment vertical="top" wrapText="1"/>
    </xf>
    <xf numFmtId="0" fontId="4" fillId="0" borderId="4" xfId="0" applyFont="1" applyBorder="1" applyAlignment="1">
      <alignment vertical="top" wrapText="1"/>
    </xf>
    <xf numFmtId="0" fontId="4" fillId="0" borderId="6"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8" fontId="4" fillId="0" borderId="8" xfId="0" applyNumberFormat="1" applyFont="1" applyBorder="1" applyAlignment="1">
      <alignment horizontal="left" vertical="top" wrapText="1"/>
    </xf>
    <xf numFmtId="8" fontId="3" fillId="0" borderId="5" xfId="0" applyNumberFormat="1"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8" fillId="0" borderId="6" xfId="0" applyFont="1" applyBorder="1" applyAlignment="1">
      <alignment horizontal="left" vertical="top" wrapText="1"/>
    </xf>
    <xf numFmtId="0" fontId="8" fillId="0" borderId="4" xfId="0" applyFont="1" applyBorder="1" applyAlignment="1">
      <alignment horizontal="left" vertical="top" wrapText="1"/>
    </xf>
    <xf numFmtId="0" fontId="6" fillId="0" borderId="5" xfId="0" applyFont="1" applyBorder="1" applyAlignment="1">
      <alignment horizontal="left" vertical="top" wrapText="1"/>
    </xf>
    <xf numFmtId="0" fontId="4" fillId="0" borderId="9" xfId="0" applyFont="1" applyBorder="1" applyAlignment="1">
      <alignment horizontal="center" vertical="top" wrapText="1"/>
    </xf>
    <xf numFmtId="0" fontId="4" fillId="0" borderId="6" xfId="0" applyFont="1" applyBorder="1" applyAlignment="1">
      <alignment horizontal="center" vertical="top" wrapText="1"/>
    </xf>
    <xf numFmtId="0" fontId="4" fillId="0" borderId="4" xfId="0" applyFont="1" applyBorder="1" applyAlignment="1">
      <alignment horizontal="center" vertical="top" wrapText="1"/>
    </xf>
    <xf numFmtId="0" fontId="16" fillId="0" borderId="1" xfId="0" applyFont="1" applyBorder="1" applyAlignment="1">
      <alignment horizontal="left" vertical="center" wrapText="1"/>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4" fillId="0" borderId="9" xfId="0" applyFont="1" applyBorder="1" applyAlignment="1">
      <alignment horizontal="left" vertical="top" wrapText="1"/>
    </xf>
    <xf numFmtId="0" fontId="4" fillId="0" borderId="7" xfId="0" applyFont="1" applyBorder="1" applyAlignment="1">
      <alignment horizontal="left" vertical="top" wrapText="1"/>
    </xf>
    <xf numFmtId="4" fontId="0" fillId="0" borderId="0" xfId="0" applyNumberForma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214"/>
  <sheetViews>
    <sheetView tabSelected="1" zoomScaleNormal="100" workbookViewId="0">
      <pane xSplit="5" ySplit="4" topLeftCell="F5" activePane="bottomRight" state="frozen"/>
      <selection pane="topRight" activeCell="F1" sqref="F1"/>
      <selection pane="bottomLeft" activeCell="A5" sqref="A5"/>
      <selection pane="bottomRight" activeCell="AL188" sqref="AL188"/>
    </sheetView>
  </sheetViews>
  <sheetFormatPr defaultColWidth="9.09765625" defaultRowHeight="14.4" x14ac:dyDescent="0.3"/>
  <cols>
    <col min="1" max="1" width="4.69921875" style="1" customWidth="1"/>
    <col min="2" max="2" width="31.19921875" style="1" customWidth="1"/>
    <col min="3" max="3" width="26.59765625" style="1" customWidth="1"/>
    <col min="4" max="4" width="22.8984375" style="1" customWidth="1"/>
    <col min="5" max="5" width="25.5" style="1" customWidth="1"/>
    <col min="6" max="7" width="6.69921875" style="100" hidden="1" customWidth="1"/>
    <col min="8" max="8" width="7" style="100" hidden="1" customWidth="1"/>
    <col min="9" max="9" width="7.296875" style="100" hidden="1" customWidth="1"/>
    <col min="10" max="10" width="9.69921875" style="1" hidden="1" customWidth="1"/>
    <col min="11" max="11" width="2.3984375" style="1" hidden="1" customWidth="1"/>
    <col min="12" max="13" width="0" style="1" hidden="1" customWidth="1"/>
    <col min="14" max="14" width="2.3984375" style="1" hidden="1" customWidth="1"/>
    <col min="15" max="16" width="0" style="1" hidden="1" customWidth="1"/>
    <col min="17" max="17" width="2.3984375" style="1" hidden="1" customWidth="1"/>
    <col min="18" max="19" width="0" style="1" hidden="1" customWidth="1"/>
    <col min="20" max="20" width="2.3984375" style="1" hidden="1" customWidth="1"/>
    <col min="21" max="22" width="0" style="1" hidden="1" customWidth="1"/>
    <col min="23" max="23" width="2.3984375" style="1" hidden="1" customWidth="1"/>
    <col min="24" max="25" width="0" style="110" hidden="1" customWidth="1"/>
    <col min="26" max="26" width="2.3984375" style="1" hidden="1" customWidth="1"/>
    <col min="27" max="28" width="0" style="1" hidden="1" customWidth="1"/>
    <col min="29" max="29" width="2.3984375" style="1" hidden="1" customWidth="1"/>
    <col min="30" max="30" width="15.296875" style="110" customWidth="1"/>
    <col min="31" max="31" width="9.09765625" style="110"/>
    <col min="32" max="32" width="5.796875" style="1" customWidth="1"/>
    <col min="33" max="16384" width="9.09765625" style="1"/>
  </cols>
  <sheetData>
    <row r="1" spans="2:32" ht="15" customHeight="1" x14ac:dyDescent="0.3">
      <c r="L1" s="117" t="s">
        <v>240</v>
      </c>
      <c r="M1" s="117"/>
      <c r="O1" s="117" t="s">
        <v>240</v>
      </c>
      <c r="P1" s="117"/>
      <c r="R1" s="117" t="s">
        <v>240</v>
      </c>
      <c r="S1" s="117"/>
      <c r="U1" s="117" t="s">
        <v>244</v>
      </c>
      <c r="V1" s="117"/>
      <c r="X1" s="115" t="s">
        <v>244</v>
      </c>
      <c r="Y1" s="115"/>
      <c r="AA1" s="117" t="s">
        <v>244</v>
      </c>
      <c r="AB1" s="117"/>
      <c r="AD1" s="115" t="s">
        <v>244</v>
      </c>
      <c r="AE1" s="115"/>
    </row>
    <row r="2" spans="2:32" ht="15.7" customHeight="1" x14ac:dyDescent="0.3">
      <c r="M2" s="108">
        <v>0</v>
      </c>
      <c r="P2" s="108">
        <v>0</v>
      </c>
      <c r="S2" s="109">
        <v>0.11700000000000001</v>
      </c>
      <c r="V2" s="109">
        <v>0.105</v>
      </c>
      <c r="X2" s="114"/>
      <c r="Y2" s="114"/>
      <c r="AB2" s="109">
        <v>0.1</v>
      </c>
      <c r="AD2" s="114"/>
      <c r="AE2" s="114"/>
    </row>
    <row r="3" spans="2:32" ht="32.25" customHeight="1" x14ac:dyDescent="0.3">
      <c r="B3" s="151" t="s">
        <v>247</v>
      </c>
      <c r="C3" s="151"/>
      <c r="D3" s="151"/>
      <c r="E3" s="151"/>
      <c r="F3" s="156" t="s">
        <v>235</v>
      </c>
      <c r="G3" s="156"/>
      <c r="H3" s="118" t="s">
        <v>234</v>
      </c>
      <c r="I3" s="118"/>
      <c r="K3" s="107"/>
      <c r="L3" s="118" t="s">
        <v>239</v>
      </c>
      <c r="M3" s="118"/>
      <c r="N3" s="107"/>
      <c r="O3" s="118" t="s">
        <v>241</v>
      </c>
      <c r="P3" s="118"/>
      <c r="Q3" s="107"/>
      <c r="R3" s="118" t="s">
        <v>242</v>
      </c>
      <c r="S3" s="118"/>
      <c r="T3" s="107"/>
      <c r="U3" s="118" t="s">
        <v>245</v>
      </c>
      <c r="V3" s="118"/>
      <c r="W3" s="107"/>
      <c r="X3" s="116" t="s">
        <v>245</v>
      </c>
      <c r="Y3" s="116"/>
      <c r="Z3" s="107"/>
      <c r="AA3" s="118" t="s">
        <v>246</v>
      </c>
      <c r="AB3" s="118"/>
      <c r="AC3" s="107"/>
      <c r="AD3" s="116" t="s">
        <v>246</v>
      </c>
      <c r="AE3" s="116"/>
      <c r="AF3" s="107"/>
    </row>
    <row r="4" spans="2:32" ht="15" customHeight="1" x14ac:dyDescent="0.3">
      <c r="B4" s="135" t="s">
        <v>0</v>
      </c>
      <c r="C4" s="152" t="s">
        <v>1</v>
      </c>
      <c r="D4" s="152" t="s">
        <v>2</v>
      </c>
      <c r="E4" s="135" t="s">
        <v>227</v>
      </c>
      <c r="F4" s="100" t="s">
        <v>231</v>
      </c>
      <c r="G4" s="100" t="s">
        <v>232</v>
      </c>
      <c r="H4" s="100" t="s">
        <v>231</v>
      </c>
      <c r="I4" s="100" t="s">
        <v>232</v>
      </c>
      <c r="K4" s="107"/>
      <c r="L4" s="100" t="s">
        <v>231</v>
      </c>
      <c r="M4" s="100" t="s">
        <v>232</v>
      </c>
      <c r="N4" s="107"/>
      <c r="O4" s="100" t="s">
        <v>231</v>
      </c>
      <c r="P4" s="100" t="s">
        <v>232</v>
      </c>
      <c r="Q4" s="107"/>
      <c r="R4" s="100" t="s">
        <v>231</v>
      </c>
      <c r="S4" s="100" t="s">
        <v>232</v>
      </c>
      <c r="T4" s="107"/>
      <c r="U4" s="100" t="s">
        <v>231</v>
      </c>
      <c r="V4" s="100" t="s">
        <v>232</v>
      </c>
      <c r="W4" s="107"/>
      <c r="X4" s="110" t="s">
        <v>231</v>
      </c>
      <c r="Y4" s="110" t="s">
        <v>232</v>
      </c>
      <c r="Z4" s="107"/>
      <c r="AA4" s="100" t="s">
        <v>231</v>
      </c>
      <c r="AB4" s="100" t="s">
        <v>232</v>
      </c>
      <c r="AC4" s="107"/>
      <c r="AD4" s="110" t="s">
        <v>231</v>
      </c>
      <c r="AE4" s="110" t="s">
        <v>232</v>
      </c>
      <c r="AF4" s="107"/>
    </row>
    <row r="5" spans="2:32" ht="21.05" customHeight="1" x14ac:dyDescent="0.3">
      <c r="B5" s="137"/>
      <c r="C5" s="153"/>
      <c r="D5" s="153"/>
      <c r="E5" s="136"/>
      <c r="K5" s="107"/>
      <c r="L5" s="100"/>
      <c r="M5" s="100"/>
      <c r="N5" s="107"/>
      <c r="Q5" s="107"/>
      <c r="T5" s="107"/>
      <c r="W5" s="107"/>
      <c r="Z5" s="107"/>
      <c r="AA5" s="100"/>
      <c r="AC5" s="107"/>
      <c r="AF5" s="107"/>
    </row>
    <row r="6" spans="2:32" x14ac:dyDescent="0.3">
      <c r="B6" s="2" t="s">
        <v>3</v>
      </c>
      <c r="C6" s="2"/>
      <c r="D6" s="2"/>
      <c r="E6" s="137"/>
      <c r="K6" s="107"/>
      <c r="L6" s="100"/>
      <c r="M6" s="100"/>
      <c r="N6" s="107"/>
      <c r="Q6" s="107"/>
      <c r="T6" s="107"/>
      <c r="W6" s="107"/>
      <c r="Z6" s="107"/>
      <c r="AA6" s="100"/>
      <c r="AC6" s="107"/>
      <c r="AF6" s="107"/>
    </row>
    <row r="7" spans="2:32" ht="60.5" x14ac:dyDescent="0.3">
      <c r="B7" s="3" t="s">
        <v>4</v>
      </c>
      <c r="C7" s="4" t="s">
        <v>5</v>
      </c>
      <c r="D7" s="5" t="s">
        <v>6</v>
      </c>
      <c r="E7" s="99" t="s">
        <v>7</v>
      </c>
      <c r="K7" s="107"/>
      <c r="L7" s="100"/>
      <c r="M7" s="100"/>
      <c r="N7" s="107"/>
      <c r="Q7" s="107"/>
      <c r="T7" s="107"/>
      <c r="W7" s="107"/>
      <c r="Z7" s="107"/>
      <c r="AA7" s="100"/>
      <c r="AC7" s="107"/>
      <c r="AF7" s="107"/>
    </row>
    <row r="8" spans="2:32" ht="18" customHeight="1" x14ac:dyDescent="0.3">
      <c r="B8" s="6" t="s">
        <v>8</v>
      </c>
      <c r="C8" s="154" t="s">
        <v>9</v>
      </c>
      <c r="D8" s="154" t="s">
        <v>10</v>
      </c>
      <c r="E8" s="154" t="s">
        <v>248</v>
      </c>
      <c r="F8" s="100">
        <v>12</v>
      </c>
      <c r="G8" s="100">
        <f>F8/1.2</f>
        <v>10</v>
      </c>
      <c r="H8" s="100">
        <f>+F8</f>
        <v>12</v>
      </c>
      <c r="I8" s="100">
        <f>H8/1.2</f>
        <v>10</v>
      </c>
      <c r="K8" s="107"/>
      <c r="L8" s="100">
        <f>(+H8+H8*$M$2)</f>
        <v>12</v>
      </c>
      <c r="M8" s="100">
        <f>L8/1.2</f>
        <v>10</v>
      </c>
      <c r="N8" s="107"/>
      <c r="O8" s="100">
        <f>(+L8+L8*$M$2)</f>
        <v>12</v>
      </c>
      <c r="P8" s="100">
        <f>O8/1.2</f>
        <v>10</v>
      </c>
      <c r="Q8" s="107"/>
      <c r="R8" s="1">
        <v>13.5</v>
      </c>
      <c r="S8" s="100">
        <f>R8/1.2</f>
        <v>11.25</v>
      </c>
      <c r="T8" s="107"/>
      <c r="U8" s="1">
        <f>R8*(1+$V$2)</f>
        <v>14.9175</v>
      </c>
      <c r="V8" s="100">
        <f>U8/1.2</f>
        <v>12.43125</v>
      </c>
      <c r="W8" s="107"/>
      <c r="X8" s="110">
        <v>14.9</v>
      </c>
      <c r="Y8" s="110">
        <f>X8/1.2</f>
        <v>12.416666666666668</v>
      </c>
      <c r="Z8" s="107"/>
      <c r="AA8" s="1">
        <f>X8*(1+$AB$2)</f>
        <v>16.39</v>
      </c>
      <c r="AB8" s="110">
        <f>AA8/1.2</f>
        <v>13.658333333333335</v>
      </c>
      <c r="AC8" s="107"/>
      <c r="AD8" s="110">
        <v>16.399999999999999</v>
      </c>
      <c r="AE8" s="110">
        <f>AD8/1.2</f>
        <v>13.666666666666666</v>
      </c>
      <c r="AF8" s="107"/>
    </row>
    <row r="9" spans="2:32" x14ac:dyDescent="0.3">
      <c r="B9" s="6" t="s">
        <v>11</v>
      </c>
      <c r="C9" s="124"/>
      <c r="D9" s="124"/>
      <c r="E9" s="124"/>
      <c r="K9" s="107"/>
      <c r="L9" s="100"/>
      <c r="M9" s="100"/>
      <c r="N9" s="107"/>
      <c r="Q9" s="107"/>
      <c r="T9" s="107"/>
      <c r="W9" s="107"/>
      <c r="Z9" s="107"/>
      <c r="AA9" s="100"/>
      <c r="AC9" s="107"/>
      <c r="AF9" s="107"/>
    </row>
    <row r="10" spans="2:32" x14ac:dyDescent="0.3">
      <c r="B10" s="6" t="s">
        <v>12</v>
      </c>
      <c r="C10" s="124"/>
      <c r="D10" s="124"/>
      <c r="E10" s="124"/>
      <c r="K10" s="107"/>
      <c r="L10" s="100"/>
      <c r="M10" s="100"/>
      <c r="N10" s="107"/>
      <c r="Q10" s="107"/>
      <c r="T10" s="107"/>
      <c r="W10" s="107"/>
      <c r="Z10" s="107"/>
      <c r="AA10" s="100"/>
      <c r="AC10" s="107"/>
      <c r="AF10" s="107"/>
    </row>
    <row r="11" spans="2:32" ht="24.2" x14ac:dyDescent="0.3">
      <c r="B11" s="6" t="s">
        <v>13</v>
      </c>
      <c r="C11" s="124"/>
      <c r="D11" s="124"/>
      <c r="E11" s="124"/>
      <c r="K11" s="107"/>
      <c r="L11" s="100"/>
      <c r="M11" s="100"/>
      <c r="N11" s="107"/>
      <c r="Q11" s="107"/>
      <c r="T11" s="107"/>
      <c r="W11" s="107"/>
      <c r="Z11" s="107"/>
      <c r="AA11" s="100"/>
      <c r="AC11" s="107"/>
      <c r="AF11" s="107"/>
    </row>
    <row r="12" spans="2:32" ht="24.2" x14ac:dyDescent="0.3">
      <c r="B12" s="6" t="s">
        <v>14</v>
      </c>
      <c r="C12" s="124"/>
      <c r="D12" s="124"/>
      <c r="E12" s="124"/>
      <c r="K12" s="107"/>
      <c r="L12" s="100"/>
      <c r="M12" s="100"/>
      <c r="N12" s="107"/>
      <c r="Q12" s="107"/>
      <c r="T12" s="107"/>
      <c r="W12" s="107"/>
      <c r="Z12" s="107"/>
      <c r="AA12" s="100"/>
      <c r="AC12" s="107"/>
      <c r="AF12" s="107"/>
    </row>
    <row r="13" spans="2:32" ht="26.25" customHeight="1" x14ac:dyDescent="0.3">
      <c r="B13" s="3" t="s">
        <v>15</v>
      </c>
      <c r="C13" s="124"/>
      <c r="D13" s="124"/>
      <c r="E13" s="124"/>
      <c r="K13" s="107"/>
      <c r="L13" s="100"/>
      <c r="M13" s="100"/>
      <c r="N13" s="107"/>
      <c r="Q13" s="107"/>
      <c r="T13" s="107"/>
      <c r="W13" s="107"/>
      <c r="Z13" s="107"/>
      <c r="AA13" s="100"/>
      <c r="AC13" s="107"/>
      <c r="AF13" s="107"/>
    </row>
    <row r="14" spans="2:32" x14ac:dyDescent="0.3">
      <c r="B14" s="6" t="s">
        <v>16</v>
      </c>
      <c r="C14" s="124"/>
      <c r="D14" s="124"/>
      <c r="E14" s="124"/>
      <c r="K14" s="107"/>
      <c r="L14" s="100"/>
      <c r="M14" s="100"/>
      <c r="N14" s="107"/>
      <c r="Q14" s="107"/>
      <c r="T14" s="107"/>
      <c r="W14" s="107"/>
      <c r="Z14" s="107"/>
      <c r="AA14" s="100"/>
      <c r="AC14" s="107"/>
      <c r="AF14" s="107"/>
    </row>
    <row r="15" spans="2:32" x14ac:dyDescent="0.3">
      <c r="B15" s="6" t="s">
        <v>17</v>
      </c>
      <c r="C15" s="124"/>
      <c r="D15" s="124"/>
      <c r="E15" s="124"/>
      <c r="K15" s="107"/>
      <c r="L15" s="100"/>
      <c r="M15" s="100"/>
      <c r="N15" s="107"/>
      <c r="Q15" s="107"/>
      <c r="T15" s="107"/>
      <c r="W15" s="107"/>
      <c r="Z15" s="107"/>
      <c r="AA15" s="100"/>
      <c r="AC15" s="107"/>
      <c r="AF15" s="107"/>
    </row>
    <row r="16" spans="2:32" x14ac:dyDescent="0.3">
      <c r="B16" s="6" t="s">
        <v>18</v>
      </c>
      <c r="C16" s="155"/>
      <c r="D16" s="124"/>
      <c r="E16" s="124"/>
      <c r="K16" s="107"/>
      <c r="L16" s="100"/>
      <c r="M16" s="100"/>
      <c r="N16" s="107"/>
      <c r="Q16" s="107"/>
      <c r="T16" s="107"/>
      <c r="W16" s="107"/>
      <c r="Z16" s="107"/>
      <c r="AA16" s="100"/>
      <c r="AC16" s="107"/>
      <c r="AF16" s="107"/>
    </row>
    <row r="17" spans="2:32" x14ac:dyDescent="0.3">
      <c r="B17" s="6" t="s">
        <v>19</v>
      </c>
      <c r="C17" s="133" t="s">
        <v>20</v>
      </c>
      <c r="D17" s="124"/>
      <c r="E17" s="124"/>
      <c r="K17" s="107"/>
      <c r="L17" s="100"/>
      <c r="M17" s="100"/>
      <c r="N17" s="107"/>
      <c r="Q17" s="107"/>
      <c r="T17" s="107"/>
      <c r="W17" s="107"/>
      <c r="Z17" s="107"/>
      <c r="AA17" s="100"/>
      <c r="AC17" s="107"/>
      <c r="AF17" s="107"/>
    </row>
    <row r="18" spans="2:32" ht="18.75" customHeight="1" x14ac:dyDescent="0.3">
      <c r="B18" s="6" t="s">
        <v>21</v>
      </c>
      <c r="C18" s="133"/>
      <c r="D18" s="124"/>
      <c r="E18" s="124"/>
      <c r="K18" s="107"/>
      <c r="L18" s="100"/>
      <c r="M18" s="100"/>
      <c r="N18" s="107"/>
      <c r="Q18" s="107"/>
      <c r="T18" s="107"/>
      <c r="W18" s="107"/>
      <c r="Z18" s="107"/>
      <c r="AA18" s="100"/>
      <c r="AC18" s="107"/>
      <c r="AF18" s="107"/>
    </row>
    <row r="19" spans="2:32" ht="42.05" customHeight="1" x14ac:dyDescent="0.3">
      <c r="B19" s="18" t="s">
        <v>22</v>
      </c>
      <c r="C19" s="134"/>
      <c r="D19" s="125"/>
      <c r="E19" s="125"/>
      <c r="K19" s="107"/>
      <c r="L19" s="100"/>
      <c r="M19" s="100"/>
      <c r="N19" s="107"/>
      <c r="Q19" s="107"/>
      <c r="T19" s="107"/>
      <c r="W19" s="107"/>
      <c r="Z19" s="107"/>
      <c r="AA19" s="100"/>
      <c r="AC19" s="107"/>
      <c r="AF19" s="107"/>
    </row>
    <row r="20" spans="2:32" ht="48.4" x14ac:dyDescent="0.3">
      <c r="B20" s="7" t="s">
        <v>23</v>
      </c>
      <c r="C20" s="8" t="s">
        <v>24</v>
      </c>
      <c r="D20" s="8" t="s">
        <v>25</v>
      </c>
      <c r="E20" s="8" t="s">
        <v>26</v>
      </c>
      <c r="K20" s="107"/>
      <c r="L20" s="100"/>
      <c r="M20" s="100"/>
      <c r="N20" s="107"/>
      <c r="Q20" s="107"/>
      <c r="T20" s="107"/>
      <c r="W20" s="107"/>
      <c r="Z20" s="107"/>
      <c r="AA20" s="100"/>
      <c r="AC20" s="107"/>
      <c r="AF20" s="107"/>
    </row>
    <row r="21" spans="2:32" ht="73.45" customHeight="1" x14ac:dyDescent="0.3">
      <c r="B21" s="9"/>
      <c r="C21" s="9" t="s">
        <v>27</v>
      </c>
      <c r="D21" s="9" t="s">
        <v>28</v>
      </c>
      <c r="E21" s="10" t="s">
        <v>243</v>
      </c>
      <c r="F21" s="100">
        <v>2.4</v>
      </c>
      <c r="G21" s="100">
        <f>F21/1.2</f>
        <v>2</v>
      </c>
      <c r="H21" s="100">
        <f>+F21</f>
        <v>2.4</v>
      </c>
      <c r="I21" s="100">
        <f>H21/1.2</f>
        <v>2</v>
      </c>
      <c r="K21" s="107"/>
      <c r="L21" s="100">
        <f>(+H21+H21*$M$2)</f>
        <v>2.4</v>
      </c>
      <c r="M21" s="100">
        <f>L21/1.2</f>
        <v>2</v>
      </c>
      <c r="N21" s="107"/>
      <c r="O21" s="100">
        <f>(+L21+L21*$M$2)</f>
        <v>2.4</v>
      </c>
      <c r="P21" s="100">
        <f>O21/1.2</f>
        <v>2</v>
      </c>
      <c r="Q21" s="107"/>
      <c r="R21" s="1">
        <v>2.6</v>
      </c>
      <c r="S21" s="100">
        <f>R21/1.2</f>
        <v>2.166666666666667</v>
      </c>
      <c r="T21" s="107"/>
      <c r="U21" s="1">
        <f>R21*(1+$V$2)</f>
        <v>2.8730000000000002</v>
      </c>
      <c r="V21" s="100">
        <f>U21/1.2</f>
        <v>2.394166666666667</v>
      </c>
      <c r="W21" s="107"/>
      <c r="X21" s="110">
        <v>2.9</v>
      </c>
      <c r="Y21" s="110">
        <f>X21/1.2</f>
        <v>2.4166666666666665</v>
      </c>
      <c r="Z21" s="107"/>
      <c r="AA21" s="1">
        <f>X21*(1+$AB$2)</f>
        <v>3.19</v>
      </c>
      <c r="AB21" s="110">
        <f>AA21/1.2</f>
        <v>2.6583333333333332</v>
      </c>
      <c r="AC21" s="107"/>
      <c r="AD21" s="110">
        <v>3.2</v>
      </c>
      <c r="AE21" s="110">
        <f>AD21/1.2</f>
        <v>2.666666666666667</v>
      </c>
      <c r="AF21" s="107"/>
    </row>
    <row r="22" spans="2:32" x14ac:dyDescent="0.3">
      <c r="B22" s="11" t="s">
        <v>29</v>
      </c>
      <c r="C22" s="11"/>
      <c r="D22" s="11"/>
      <c r="E22" s="12"/>
      <c r="K22" s="107"/>
      <c r="L22" s="100"/>
      <c r="M22" s="100"/>
      <c r="N22" s="107"/>
      <c r="Q22" s="107"/>
      <c r="T22" s="107"/>
      <c r="W22" s="107"/>
      <c r="Z22" s="107"/>
      <c r="AA22" s="100"/>
      <c r="AC22" s="107"/>
      <c r="AF22" s="107"/>
    </row>
    <row r="23" spans="2:32" ht="36.299999999999997" x14ac:dyDescent="0.3">
      <c r="B23" s="13" t="s">
        <v>223</v>
      </c>
      <c r="C23" s="3"/>
      <c r="D23" s="3"/>
      <c r="E23" s="14"/>
      <c r="K23" s="107"/>
      <c r="L23" s="100"/>
      <c r="M23" s="100"/>
      <c r="N23" s="107"/>
      <c r="Q23" s="107"/>
      <c r="T23" s="107"/>
      <c r="W23" s="107"/>
      <c r="Z23" s="107"/>
      <c r="AA23" s="100"/>
      <c r="AC23" s="107"/>
      <c r="AF23" s="107"/>
    </row>
    <row r="24" spans="2:32" ht="60.5" x14ac:dyDescent="0.3">
      <c r="B24" s="3" t="s">
        <v>30</v>
      </c>
      <c r="C24" s="3" t="s">
        <v>31</v>
      </c>
      <c r="D24" s="3" t="s">
        <v>32</v>
      </c>
      <c r="E24" s="14" t="s">
        <v>26</v>
      </c>
      <c r="K24" s="107"/>
      <c r="L24" s="100"/>
      <c r="M24" s="100"/>
      <c r="N24" s="107"/>
      <c r="Q24" s="107"/>
      <c r="T24" s="107"/>
      <c r="W24" s="107"/>
      <c r="Z24" s="107"/>
      <c r="AA24" s="100"/>
      <c r="AC24" s="107"/>
      <c r="AF24" s="107"/>
    </row>
    <row r="25" spans="2:32" ht="38.299999999999997" customHeight="1" x14ac:dyDescent="0.3">
      <c r="B25" s="6"/>
      <c r="C25" s="15" t="s">
        <v>33</v>
      </c>
      <c r="D25" s="148" t="s">
        <v>34</v>
      </c>
      <c r="E25" s="17" t="s">
        <v>249</v>
      </c>
      <c r="F25" s="100">
        <v>2.4</v>
      </c>
      <c r="G25" s="100">
        <f t="shared" ref="G25:G28" si="0">F25/1.2</f>
        <v>2</v>
      </c>
      <c r="H25" s="100">
        <f t="shared" ref="H25:H28" si="1">+F25</f>
        <v>2.4</v>
      </c>
      <c r="I25" s="100">
        <f t="shared" ref="I25:I28" si="2">H25/1.2</f>
        <v>2</v>
      </c>
      <c r="K25" s="107"/>
      <c r="L25" s="100">
        <f>(+H25+H25*$M$2)</f>
        <v>2.4</v>
      </c>
      <c r="M25" s="100">
        <f>L25/1.2</f>
        <v>2</v>
      </c>
      <c r="N25" s="107"/>
      <c r="O25" s="100">
        <f>(+L25+L25*$M$2)</f>
        <v>2.4</v>
      </c>
      <c r="P25" s="100">
        <f>O25/1.2</f>
        <v>2</v>
      </c>
      <c r="Q25" s="107"/>
      <c r="R25" s="1">
        <v>2.6</v>
      </c>
      <c r="S25" s="100">
        <f>R25/1.2</f>
        <v>2.166666666666667</v>
      </c>
      <c r="T25" s="107"/>
      <c r="U25" s="1">
        <f t="shared" ref="U25:U28" si="3">R25*(1+$V$2)</f>
        <v>2.8730000000000002</v>
      </c>
      <c r="V25" s="100">
        <f>U25/1.2</f>
        <v>2.394166666666667</v>
      </c>
      <c r="W25" s="107"/>
      <c r="X25" s="110">
        <v>2.9</v>
      </c>
      <c r="Y25" s="110">
        <f>X25/1.2</f>
        <v>2.4166666666666665</v>
      </c>
      <c r="Z25" s="107"/>
      <c r="AA25" s="1">
        <f>X25*(1+$AB$2)</f>
        <v>3.19</v>
      </c>
      <c r="AB25" s="110">
        <f>AA25/1.2</f>
        <v>2.6583333333333332</v>
      </c>
      <c r="AC25" s="107"/>
      <c r="AD25" s="110">
        <v>3.2</v>
      </c>
      <c r="AE25" s="110">
        <f>AD25/1.2</f>
        <v>2.666666666666667</v>
      </c>
      <c r="AF25" s="107"/>
    </row>
    <row r="26" spans="2:32" ht="30.85" customHeight="1" x14ac:dyDescent="0.3">
      <c r="B26" s="6" t="s">
        <v>35</v>
      </c>
      <c r="C26" s="124" t="s">
        <v>36</v>
      </c>
      <c r="D26" s="149"/>
      <c r="E26" s="16" t="s">
        <v>250</v>
      </c>
      <c r="F26" s="100">
        <v>2.4</v>
      </c>
      <c r="G26" s="100">
        <f t="shared" si="0"/>
        <v>2</v>
      </c>
      <c r="H26" s="100">
        <f t="shared" si="1"/>
        <v>2.4</v>
      </c>
      <c r="I26" s="100">
        <f t="shared" si="2"/>
        <v>2</v>
      </c>
      <c r="K26" s="107"/>
      <c r="L26" s="100">
        <f>(+H26+H26*$M$2)</f>
        <v>2.4</v>
      </c>
      <c r="M26" s="100">
        <f>L26/1.2</f>
        <v>2</v>
      </c>
      <c r="N26" s="107"/>
      <c r="O26" s="100">
        <f>(+L26+L26*$M$2)</f>
        <v>2.4</v>
      </c>
      <c r="P26" s="100">
        <f>O26/1.2</f>
        <v>2</v>
      </c>
      <c r="Q26" s="107"/>
      <c r="R26" s="1">
        <v>2.6</v>
      </c>
      <c r="S26" s="100">
        <f>R26/1.2</f>
        <v>2.166666666666667</v>
      </c>
      <c r="T26" s="107"/>
      <c r="U26" s="1">
        <f t="shared" si="3"/>
        <v>2.8730000000000002</v>
      </c>
      <c r="V26" s="100">
        <f>U26/1.2</f>
        <v>2.394166666666667</v>
      </c>
      <c r="W26" s="107"/>
      <c r="X26" s="110">
        <v>2.9</v>
      </c>
      <c r="Y26" s="110">
        <f>X26/1.2</f>
        <v>2.4166666666666665</v>
      </c>
      <c r="Z26" s="107"/>
      <c r="AA26" s="1">
        <f>X26*(1+$AB$2)</f>
        <v>3.19</v>
      </c>
      <c r="AB26" s="110">
        <f>AA26/1.2</f>
        <v>2.6583333333333332</v>
      </c>
      <c r="AC26" s="107"/>
      <c r="AD26" s="110">
        <v>3.2</v>
      </c>
      <c r="AE26" s="110">
        <f t="shared" ref="AE26:AE32" si="4">AD26/1.2</f>
        <v>2.666666666666667</v>
      </c>
      <c r="AF26" s="107"/>
    </row>
    <row r="27" spans="2:32" ht="24.2" x14ac:dyDescent="0.3">
      <c r="B27" s="6" t="s">
        <v>37</v>
      </c>
      <c r="C27" s="124"/>
      <c r="D27" s="149"/>
      <c r="E27" s="5" t="s">
        <v>251</v>
      </c>
      <c r="F27" s="100">
        <v>2.4</v>
      </c>
      <c r="G27" s="100">
        <f t="shared" si="0"/>
        <v>2</v>
      </c>
      <c r="H27" s="100">
        <f t="shared" si="1"/>
        <v>2.4</v>
      </c>
      <c r="I27" s="100">
        <f t="shared" si="2"/>
        <v>2</v>
      </c>
      <c r="K27" s="107"/>
      <c r="L27" s="100">
        <f>(+H27+H27*$M$2)</f>
        <v>2.4</v>
      </c>
      <c r="M27" s="100">
        <f>L27/1.2</f>
        <v>2</v>
      </c>
      <c r="N27" s="107"/>
      <c r="O27" s="100">
        <f>(+L27+L27*$M$2)</f>
        <v>2.4</v>
      </c>
      <c r="P27" s="100">
        <f>O27/1.2</f>
        <v>2</v>
      </c>
      <c r="Q27" s="107"/>
      <c r="R27" s="1">
        <v>2.6</v>
      </c>
      <c r="S27" s="100">
        <f>R27/1.2</f>
        <v>2.166666666666667</v>
      </c>
      <c r="T27" s="107"/>
      <c r="U27" s="1">
        <f t="shared" si="3"/>
        <v>2.8730000000000002</v>
      </c>
      <c r="V27" s="100">
        <f>U27/1.2</f>
        <v>2.394166666666667</v>
      </c>
      <c r="W27" s="107"/>
      <c r="X27" s="110">
        <v>2.9</v>
      </c>
      <c r="Y27" s="110">
        <f>X27/1.2</f>
        <v>2.4166666666666665</v>
      </c>
      <c r="Z27" s="107"/>
      <c r="AA27" s="1">
        <f>X27*(1+$AB$2)</f>
        <v>3.19</v>
      </c>
      <c r="AB27" s="110">
        <f>AA27/1.2</f>
        <v>2.6583333333333332</v>
      </c>
      <c r="AC27" s="107"/>
      <c r="AD27" s="110">
        <v>3.2</v>
      </c>
      <c r="AE27" s="110">
        <f t="shared" si="4"/>
        <v>2.666666666666667</v>
      </c>
      <c r="AF27" s="107"/>
    </row>
    <row r="28" spans="2:32" ht="24.2" x14ac:dyDescent="0.3">
      <c r="B28" s="18" t="s">
        <v>38</v>
      </c>
      <c r="C28" s="125"/>
      <c r="D28" s="150"/>
      <c r="E28" s="19" t="s">
        <v>252</v>
      </c>
      <c r="F28" s="100">
        <v>2.4</v>
      </c>
      <c r="G28" s="100">
        <f t="shared" si="0"/>
        <v>2</v>
      </c>
      <c r="H28" s="100">
        <f t="shared" si="1"/>
        <v>2.4</v>
      </c>
      <c r="I28" s="100">
        <f t="shared" si="2"/>
        <v>2</v>
      </c>
      <c r="K28" s="107"/>
      <c r="L28" s="100">
        <f>(+H28+H28*$M$2)</f>
        <v>2.4</v>
      </c>
      <c r="M28" s="100">
        <f>L28/1.2</f>
        <v>2</v>
      </c>
      <c r="N28" s="107"/>
      <c r="O28" s="100">
        <f>(+L28+L28*$M$2)</f>
        <v>2.4</v>
      </c>
      <c r="P28" s="100">
        <f>O28/1.2</f>
        <v>2</v>
      </c>
      <c r="Q28" s="107"/>
      <c r="R28" s="1">
        <v>2.6</v>
      </c>
      <c r="S28" s="100">
        <f>R28/1.2</f>
        <v>2.166666666666667</v>
      </c>
      <c r="T28" s="107"/>
      <c r="U28" s="1">
        <f t="shared" si="3"/>
        <v>2.8730000000000002</v>
      </c>
      <c r="V28" s="100">
        <f>U28/1.2</f>
        <v>2.394166666666667</v>
      </c>
      <c r="W28" s="107"/>
      <c r="X28" s="110">
        <v>2.9</v>
      </c>
      <c r="Y28" s="110">
        <f>X28/1.2</f>
        <v>2.4166666666666665</v>
      </c>
      <c r="Z28" s="107"/>
      <c r="AA28" s="1">
        <f>X28*(1+$AB$2)</f>
        <v>3.19</v>
      </c>
      <c r="AB28" s="110">
        <f>AA28/1.2</f>
        <v>2.6583333333333332</v>
      </c>
      <c r="AC28" s="107"/>
      <c r="AD28" s="110">
        <v>3.2</v>
      </c>
      <c r="AE28" s="110">
        <f t="shared" si="4"/>
        <v>2.666666666666667</v>
      </c>
      <c r="AF28" s="107"/>
    </row>
    <row r="29" spans="2:32" x14ac:dyDescent="0.3">
      <c r="B29" s="11" t="s">
        <v>39</v>
      </c>
      <c r="C29" s="7"/>
      <c r="D29" s="7"/>
      <c r="E29" s="20"/>
      <c r="K29" s="107"/>
      <c r="L29" s="100"/>
      <c r="M29" s="100"/>
      <c r="N29" s="107"/>
      <c r="Q29" s="107"/>
      <c r="T29" s="107"/>
      <c r="W29" s="107"/>
      <c r="Z29" s="107"/>
      <c r="AA29" s="100"/>
      <c r="AC29" s="107"/>
      <c r="AF29" s="107"/>
    </row>
    <row r="30" spans="2:32" ht="60.5" x14ac:dyDescent="0.3">
      <c r="B30" s="21" t="s">
        <v>224</v>
      </c>
      <c r="C30" s="21" t="s">
        <v>40</v>
      </c>
      <c r="D30" s="21" t="s">
        <v>34</v>
      </c>
      <c r="E30" s="22" t="s">
        <v>253</v>
      </c>
      <c r="F30" s="100">
        <v>12</v>
      </c>
      <c r="G30" s="100">
        <f t="shared" ref="G30:G32" si="5">F30/1.2</f>
        <v>10</v>
      </c>
      <c r="H30" s="100">
        <f t="shared" ref="H30" si="6">+F30</f>
        <v>12</v>
      </c>
      <c r="I30" s="100">
        <f t="shared" ref="I30:I32" si="7">H30/1.2</f>
        <v>10</v>
      </c>
      <c r="K30" s="107"/>
      <c r="L30" s="100">
        <f>(+H30+H30*$M$2)</f>
        <v>12</v>
      </c>
      <c r="M30" s="100">
        <f>L30/1.2</f>
        <v>10</v>
      </c>
      <c r="N30" s="107"/>
      <c r="O30" s="100">
        <f>(+L30+L30*$M$2)</f>
        <v>12</v>
      </c>
      <c r="P30" s="100">
        <f>O30/1.2</f>
        <v>10</v>
      </c>
      <c r="Q30" s="107"/>
      <c r="R30" s="1">
        <v>13.5</v>
      </c>
      <c r="S30" s="100">
        <f>R30/1.2</f>
        <v>11.25</v>
      </c>
      <c r="T30" s="107"/>
      <c r="U30" s="1">
        <f t="shared" ref="U30:U32" si="8">R30*(1+$V$2)</f>
        <v>14.9175</v>
      </c>
      <c r="V30" s="100">
        <f>U30/1.2</f>
        <v>12.43125</v>
      </c>
      <c r="W30" s="107"/>
      <c r="X30" s="110">
        <v>14.9</v>
      </c>
      <c r="Y30" s="110">
        <f>X30/1.2</f>
        <v>12.416666666666668</v>
      </c>
      <c r="Z30" s="107"/>
      <c r="AA30" s="1">
        <f>X30*(1+$AB$2)</f>
        <v>16.39</v>
      </c>
      <c r="AB30" s="110">
        <f>AA30/1.2</f>
        <v>13.658333333333335</v>
      </c>
      <c r="AC30" s="107"/>
      <c r="AD30" s="110">
        <v>16.399999999999999</v>
      </c>
      <c r="AE30" s="110">
        <f t="shared" si="4"/>
        <v>13.666666666666666</v>
      </c>
      <c r="AF30" s="107"/>
    </row>
    <row r="31" spans="2:32" ht="60.5" x14ac:dyDescent="0.3">
      <c r="B31" s="21" t="s">
        <v>225</v>
      </c>
      <c r="C31" s="21" t="s">
        <v>40</v>
      </c>
      <c r="D31" s="21" t="s">
        <v>34</v>
      </c>
      <c r="E31" s="22" t="s">
        <v>254</v>
      </c>
      <c r="F31" s="100">
        <v>1.2</v>
      </c>
      <c r="G31" s="100">
        <f t="shared" si="5"/>
        <v>1</v>
      </c>
      <c r="H31" s="100">
        <f>+F31+1</f>
        <v>2.2000000000000002</v>
      </c>
      <c r="I31" s="100">
        <f t="shared" si="7"/>
        <v>1.8333333333333335</v>
      </c>
      <c r="K31" s="107"/>
      <c r="L31" s="100">
        <f>(+H31+H31*$M$2)</f>
        <v>2.2000000000000002</v>
      </c>
      <c r="M31" s="100">
        <f>L31/1.2</f>
        <v>1.8333333333333335</v>
      </c>
      <c r="N31" s="107"/>
      <c r="O31" s="100">
        <f>(+L31+L31*$M$2)</f>
        <v>2.2000000000000002</v>
      </c>
      <c r="P31" s="100">
        <f>O31/1.2</f>
        <v>1.8333333333333335</v>
      </c>
      <c r="Q31" s="107"/>
      <c r="R31" s="1">
        <v>2.5</v>
      </c>
      <c r="S31" s="100">
        <f>R31/1.2</f>
        <v>2.0833333333333335</v>
      </c>
      <c r="T31" s="107"/>
      <c r="U31" s="1">
        <f t="shared" si="8"/>
        <v>2.7625000000000002</v>
      </c>
      <c r="V31" s="100">
        <f>U31/1.2</f>
        <v>2.3020833333333335</v>
      </c>
      <c r="W31" s="107"/>
      <c r="X31" s="110">
        <v>2.8</v>
      </c>
      <c r="Y31" s="110">
        <f>X31/1.2</f>
        <v>2.3333333333333335</v>
      </c>
      <c r="Z31" s="107"/>
      <c r="AA31" s="1">
        <f>X31*(1+$AB$2)</f>
        <v>3.08</v>
      </c>
      <c r="AB31" s="110">
        <f>AA31/1.2</f>
        <v>2.5666666666666669</v>
      </c>
      <c r="AC31" s="107"/>
      <c r="AD31" s="110">
        <v>3.1</v>
      </c>
      <c r="AE31" s="110">
        <f t="shared" si="4"/>
        <v>2.5833333333333335</v>
      </c>
      <c r="AF31" s="107"/>
    </row>
    <row r="32" spans="2:32" ht="60.5" x14ac:dyDescent="0.3">
      <c r="B32" s="21" t="s">
        <v>226</v>
      </c>
      <c r="C32" s="21" t="s">
        <v>40</v>
      </c>
      <c r="D32" s="21" t="s">
        <v>34</v>
      </c>
      <c r="E32" s="22" t="s">
        <v>254</v>
      </c>
      <c r="F32" s="100">
        <v>1.2</v>
      </c>
      <c r="G32" s="100">
        <f t="shared" si="5"/>
        <v>1</v>
      </c>
      <c r="H32" s="100">
        <f>+F32+1</f>
        <v>2.2000000000000002</v>
      </c>
      <c r="I32" s="100">
        <f t="shared" si="7"/>
        <v>1.8333333333333335</v>
      </c>
      <c r="K32" s="107"/>
      <c r="L32" s="100">
        <f>(+H32+H32*$M$2)</f>
        <v>2.2000000000000002</v>
      </c>
      <c r="M32" s="100">
        <f>L32/1.2</f>
        <v>1.8333333333333335</v>
      </c>
      <c r="N32" s="107"/>
      <c r="O32" s="100">
        <f>(+L32+L32*$M$2)</f>
        <v>2.2000000000000002</v>
      </c>
      <c r="P32" s="100">
        <f>O32/1.2</f>
        <v>1.8333333333333335</v>
      </c>
      <c r="Q32" s="107"/>
      <c r="R32" s="1">
        <v>2.5</v>
      </c>
      <c r="S32" s="100">
        <f>R32/1.2</f>
        <v>2.0833333333333335</v>
      </c>
      <c r="T32" s="107"/>
      <c r="U32" s="1">
        <f t="shared" si="8"/>
        <v>2.7625000000000002</v>
      </c>
      <c r="V32" s="100">
        <f>U32/1.2</f>
        <v>2.3020833333333335</v>
      </c>
      <c r="W32" s="107"/>
      <c r="X32" s="110">
        <v>2.8</v>
      </c>
      <c r="Y32" s="110">
        <f>X32/1.2</f>
        <v>2.3333333333333335</v>
      </c>
      <c r="Z32" s="107"/>
      <c r="AA32" s="1">
        <f>X32*(1+$AB$2)</f>
        <v>3.08</v>
      </c>
      <c r="AB32" s="110">
        <f>AA32/1.2</f>
        <v>2.5666666666666669</v>
      </c>
      <c r="AC32" s="107"/>
      <c r="AD32" s="110">
        <v>3.1</v>
      </c>
      <c r="AE32" s="110">
        <f t="shared" si="4"/>
        <v>2.5833333333333335</v>
      </c>
      <c r="AF32" s="107"/>
    </row>
    <row r="33" spans="2:32" ht="24.2" x14ac:dyDescent="0.3">
      <c r="B33" s="23" t="s">
        <v>41</v>
      </c>
      <c r="C33" s="21"/>
      <c r="D33" s="21"/>
      <c r="E33" s="21" t="s">
        <v>42</v>
      </c>
      <c r="K33" s="107"/>
      <c r="L33" s="100"/>
      <c r="M33" s="100"/>
      <c r="N33" s="107"/>
      <c r="Q33" s="107"/>
      <c r="T33" s="107"/>
      <c r="W33" s="107"/>
      <c r="Z33" s="107"/>
      <c r="AA33" s="100"/>
      <c r="AC33" s="107"/>
      <c r="AF33" s="107"/>
    </row>
    <row r="34" spans="2:32" ht="60.5" x14ac:dyDescent="0.3">
      <c r="B34" s="24" t="s">
        <v>43</v>
      </c>
      <c r="C34" s="25"/>
      <c r="D34" s="25"/>
      <c r="E34" s="25"/>
      <c r="K34" s="107"/>
      <c r="L34" s="100"/>
      <c r="M34" s="100"/>
      <c r="N34" s="107"/>
      <c r="Q34" s="107"/>
      <c r="T34" s="107"/>
      <c r="W34" s="107"/>
      <c r="Z34" s="107"/>
      <c r="AA34" s="100"/>
      <c r="AC34" s="107"/>
      <c r="AF34" s="107"/>
    </row>
    <row r="35" spans="2:32" ht="48.4" x14ac:dyDescent="0.3">
      <c r="B35" s="26" t="s">
        <v>44</v>
      </c>
      <c r="C35" s="27" t="s">
        <v>45</v>
      </c>
      <c r="D35" s="27" t="s">
        <v>46</v>
      </c>
      <c r="E35" s="27" t="s">
        <v>47</v>
      </c>
      <c r="K35" s="107"/>
      <c r="L35" s="100"/>
      <c r="M35" s="100"/>
      <c r="N35" s="107"/>
      <c r="Q35" s="107"/>
      <c r="T35" s="107"/>
      <c r="W35" s="107"/>
      <c r="Z35" s="107"/>
      <c r="AA35" s="100"/>
      <c r="AC35" s="107"/>
      <c r="AF35" s="107"/>
    </row>
    <row r="36" spans="2:32" ht="60.05" customHeight="1" x14ac:dyDescent="0.3">
      <c r="B36" s="122"/>
      <c r="C36" s="122" t="s">
        <v>27</v>
      </c>
      <c r="D36" s="122" t="s">
        <v>48</v>
      </c>
      <c r="E36" s="141" t="s">
        <v>243</v>
      </c>
      <c r="F36" s="100">
        <v>2.4</v>
      </c>
      <c r="G36" s="100">
        <f>F36/1.2</f>
        <v>2</v>
      </c>
      <c r="H36" s="100">
        <f>+F36</f>
        <v>2.4</v>
      </c>
      <c r="I36" s="100">
        <f>H36/1.2</f>
        <v>2</v>
      </c>
      <c r="K36" s="107"/>
      <c r="L36" s="100">
        <f>(+H36+H36*$M$2)</f>
        <v>2.4</v>
      </c>
      <c r="M36" s="100">
        <f>L36/1.2</f>
        <v>2</v>
      </c>
      <c r="N36" s="107"/>
      <c r="O36" s="100">
        <f>(+L36+L36*$M$2)</f>
        <v>2.4</v>
      </c>
      <c r="P36" s="100">
        <f>O36/1.2</f>
        <v>2</v>
      </c>
      <c r="Q36" s="107"/>
      <c r="R36" s="1">
        <v>2.6</v>
      </c>
      <c r="S36" s="100">
        <f>R36/1.2</f>
        <v>2.166666666666667</v>
      </c>
      <c r="T36" s="107"/>
      <c r="U36" s="1">
        <f>R36*(1+$V$2)</f>
        <v>2.8730000000000002</v>
      </c>
      <c r="V36" s="100">
        <f>U36/1.2</f>
        <v>2.394166666666667</v>
      </c>
      <c r="W36" s="107"/>
      <c r="X36" s="110">
        <v>2.9</v>
      </c>
      <c r="Y36" s="110">
        <f>X36/1.2</f>
        <v>2.4166666666666665</v>
      </c>
      <c r="Z36" s="107"/>
      <c r="AA36" s="1">
        <f>X36*(1+$AB$2)</f>
        <v>3.19</v>
      </c>
      <c r="AB36" s="110">
        <f>AA36/1.2</f>
        <v>2.6583333333333332</v>
      </c>
      <c r="AC36" s="107"/>
      <c r="AD36" s="110">
        <v>3.2</v>
      </c>
      <c r="AE36" s="110">
        <f t="shared" ref="AE36:AE38" si="9">AD36/1.2</f>
        <v>2.666666666666667</v>
      </c>
      <c r="AF36" s="107"/>
    </row>
    <row r="37" spans="2:32" ht="38.299999999999997" customHeight="1" x14ac:dyDescent="0.3">
      <c r="B37" s="123"/>
      <c r="C37" s="122"/>
      <c r="D37" s="122"/>
      <c r="E37" s="141"/>
      <c r="K37" s="107"/>
      <c r="L37" s="100"/>
      <c r="M37" s="100"/>
      <c r="N37" s="107"/>
      <c r="O37" s="100"/>
      <c r="P37" s="100"/>
      <c r="Q37" s="107"/>
      <c r="S37" s="100"/>
      <c r="T37" s="107"/>
      <c r="V37" s="100"/>
      <c r="W37" s="107"/>
      <c r="Z37" s="107"/>
      <c r="AA37" s="100"/>
      <c r="AC37" s="107"/>
      <c r="AF37" s="107"/>
    </row>
    <row r="38" spans="2:32" ht="38.299999999999997" customHeight="1" x14ac:dyDescent="0.3">
      <c r="B38" s="28" t="s">
        <v>49</v>
      </c>
      <c r="C38" s="29" t="s">
        <v>50</v>
      </c>
      <c r="D38" s="30" t="s">
        <v>48</v>
      </c>
      <c r="E38" s="31" t="s">
        <v>255</v>
      </c>
      <c r="F38" s="100">
        <v>1.19</v>
      </c>
      <c r="G38" s="100">
        <f>F38/1.2</f>
        <v>0.9916666666666667</v>
      </c>
      <c r="H38" s="100">
        <f>+F38</f>
        <v>1.19</v>
      </c>
      <c r="I38" s="100">
        <f>H38/1.2</f>
        <v>0.9916666666666667</v>
      </c>
      <c r="K38" s="107"/>
      <c r="L38" s="100">
        <f>(+H38+H38*$M$2)</f>
        <v>1.19</v>
      </c>
      <c r="M38" s="100">
        <f>L38/1.2</f>
        <v>0.9916666666666667</v>
      </c>
      <c r="N38" s="107"/>
      <c r="O38" s="100">
        <f>(+L38+L38*$M$2)</f>
        <v>1.19</v>
      </c>
      <c r="P38" s="100">
        <f>O38/1.2</f>
        <v>0.9916666666666667</v>
      </c>
      <c r="Q38" s="107"/>
      <c r="R38" s="1">
        <v>1.3</v>
      </c>
      <c r="S38" s="100">
        <f>R38/1.2</f>
        <v>1.0833333333333335</v>
      </c>
      <c r="T38" s="107"/>
      <c r="U38" s="1">
        <f>R38*(1+$V$2)</f>
        <v>1.4365000000000001</v>
      </c>
      <c r="V38" s="100">
        <f>U38/1.2</f>
        <v>1.1970833333333335</v>
      </c>
      <c r="W38" s="107"/>
      <c r="X38" s="110">
        <v>1.4</v>
      </c>
      <c r="Y38" s="110">
        <f>X38/1.2</f>
        <v>1.1666666666666667</v>
      </c>
      <c r="Z38" s="107"/>
      <c r="AA38" s="1">
        <f>X38*(1+$AB$2)</f>
        <v>1.54</v>
      </c>
      <c r="AB38" s="110">
        <f>AA38/1.2</f>
        <v>1.2833333333333334</v>
      </c>
      <c r="AC38" s="107"/>
      <c r="AD38" s="110">
        <v>1.5</v>
      </c>
      <c r="AE38" s="110">
        <f t="shared" si="9"/>
        <v>1.25</v>
      </c>
      <c r="AF38" s="107"/>
    </row>
    <row r="39" spans="2:32" ht="18" customHeight="1" x14ac:dyDescent="0.3">
      <c r="B39" s="32" t="s">
        <v>51</v>
      </c>
      <c r="C39" s="29"/>
      <c r="D39" s="33"/>
      <c r="E39" s="31"/>
      <c r="K39" s="107"/>
      <c r="L39" s="100"/>
      <c r="M39" s="100"/>
      <c r="N39" s="107"/>
      <c r="O39" s="100"/>
      <c r="P39" s="100"/>
      <c r="Q39" s="107"/>
      <c r="S39" s="100"/>
      <c r="T39" s="107"/>
      <c r="V39" s="100"/>
      <c r="W39" s="107"/>
      <c r="Z39" s="107"/>
      <c r="AA39" s="100"/>
      <c r="AC39" s="107"/>
      <c r="AF39" s="107"/>
    </row>
    <row r="40" spans="2:32" ht="38.299999999999997" customHeight="1" x14ac:dyDescent="0.3">
      <c r="B40" s="3" t="s">
        <v>52</v>
      </c>
      <c r="C40" s="34" t="s">
        <v>53</v>
      </c>
      <c r="D40" s="124" t="s">
        <v>48</v>
      </c>
      <c r="E40" s="34" t="s">
        <v>230</v>
      </c>
      <c r="F40" s="100">
        <v>1.31</v>
      </c>
      <c r="G40" s="100">
        <f t="shared" ref="G40:G42" si="10">F40/1.2</f>
        <v>1.0916666666666668</v>
      </c>
      <c r="H40" s="101">
        <v>0</v>
      </c>
      <c r="I40" s="101">
        <f t="shared" ref="I40:I42" si="11">H40/1.2</f>
        <v>0</v>
      </c>
      <c r="K40" s="107"/>
      <c r="L40" s="101">
        <v>0</v>
      </c>
      <c r="M40" s="101">
        <f t="shared" ref="M40:M42" si="12">L40/1.2</f>
        <v>0</v>
      </c>
      <c r="N40" s="107"/>
      <c r="O40" s="101">
        <v>0</v>
      </c>
      <c r="P40" s="101">
        <f t="shared" ref="P40:P42" si="13">O40/1.2</f>
        <v>0</v>
      </c>
      <c r="Q40" s="107"/>
      <c r="S40" s="101">
        <f t="shared" ref="S40:S42" si="14">R40/1.2</f>
        <v>0</v>
      </c>
      <c r="T40" s="107"/>
      <c r="V40" s="101">
        <f t="shared" ref="V40:V42" si="15">U40/1.2</f>
        <v>0</v>
      </c>
      <c r="W40" s="107"/>
      <c r="Y40" s="111">
        <f t="shared" ref="Y40:Y42" si="16">X40/1.2</f>
        <v>0</v>
      </c>
      <c r="Z40" s="107"/>
      <c r="AA40" s="110"/>
      <c r="AB40" s="101">
        <v>0</v>
      </c>
      <c r="AC40" s="107"/>
      <c r="AE40" s="111">
        <v>0</v>
      </c>
      <c r="AF40" s="107"/>
    </row>
    <row r="41" spans="2:32" ht="39.75" customHeight="1" x14ac:dyDescent="0.3">
      <c r="B41" s="3" t="s">
        <v>54</v>
      </c>
      <c r="C41" s="34"/>
      <c r="D41" s="124"/>
      <c r="E41" s="34" t="s">
        <v>228</v>
      </c>
      <c r="F41" s="100">
        <v>1.31</v>
      </c>
      <c r="G41" s="100">
        <f t="shared" si="10"/>
        <v>1.0916666666666668</v>
      </c>
      <c r="H41" s="101">
        <v>0</v>
      </c>
      <c r="I41" s="101">
        <f t="shared" si="11"/>
        <v>0</v>
      </c>
      <c r="K41" s="107"/>
      <c r="L41" s="101">
        <v>0</v>
      </c>
      <c r="M41" s="101">
        <f t="shared" si="12"/>
        <v>0</v>
      </c>
      <c r="N41" s="107"/>
      <c r="O41" s="101">
        <v>0</v>
      </c>
      <c r="P41" s="101">
        <f t="shared" si="13"/>
        <v>0</v>
      </c>
      <c r="Q41" s="107"/>
      <c r="S41" s="101">
        <f t="shared" si="14"/>
        <v>0</v>
      </c>
      <c r="T41" s="107"/>
      <c r="V41" s="101">
        <f t="shared" si="15"/>
        <v>0</v>
      </c>
      <c r="W41" s="107"/>
      <c r="Y41" s="111">
        <f t="shared" si="16"/>
        <v>0</v>
      </c>
      <c r="Z41" s="107"/>
      <c r="AA41" s="110"/>
      <c r="AB41" s="101">
        <v>0</v>
      </c>
      <c r="AC41" s="107"/>
      <c r="AE41" s="111">
        <v>0</v>
      </c>
      <c r="AF41" s="107"/>
    </row>
    <row r="42" spans="2:32" ht="47.95" customHeight="1" x14ac:dyDescent="0.3">
      <c r="B42" s="9" t="s">
        <v>55</v>
      </c>
      <c r="C42" s="35"/>
      <c r="D42" s="125"/>
      <c r="E42" s="35" t="s">
        <v>229</v>
      </c>
      <c r="F42" s="100">
        <v>1.31</v>
      </c>
      <c r="G42" s="100">
        <f t="shared" si="10"/>
        <v>1.0916666666666668</v>
      </c>
      <c r="H42" s="101">
        <v>0</v>
      </c>
      <c r="I42" s="101">
        <f t="shared" si="11"/>
        <v>0</v>
      </c>
      <c r="K42" s="107"/>
      <c r="L42" s="101">
        <v>0</v>
      </c>
      <c r="M42" s="101">
        <f t="shared" si="12"/>
        <v>0</v>
      </c>
      <c r="N42" s="107"/>
      <c r="O42" s="101">
        <v>0</v>
      </c>
      <c r="P42" s="101">
        <f t="shared" si="13"/>
        <v>0</v>
      </c>
      <c r="Q42" s="107"/>
      <c r="S42" s="101">
        <f t="shared" si="14"/>
        <v>0</v>
      </c>
      <c r="T42" s="107"/>
      <c r="V42" s="101">
        <f t="shared" si="15"/>
        <v>0</v>
      </c>
      <c r="W42" s="107"/>
      <c r="Y42" s="111">
        <f t="shared" si="16"/>
        <v>0</v>
      </c>
      <c r="Z42" s="107"/>
      <c r="AA42" s="110"/>
      <c r="AB42" s="101">
        <v>0</v>
      </c>
      <c r="AC42" s="107"/>
      <c r="AE42" s="111">
        <v>0</v>
      </c>
      <c r="AF42" s="107"/>
    </row>
    <row r="43" spans="2:32" x14ac:dyDescent="0.3">
      <c r="B43" s="12" t="s">
        <v>56</v>
      </c>
      <c r="C43" s="36"/>
      <c r="D43" s="37"/>
      <c r="E43" s="37"/>
      <c r="K43" s="107"/>
      <c r="L43" s="100"/>
      <c r="M43" s="100"/>
      <c r="N43" s="107"/>
      <c r="Q43" s="107"/>
      <c r="T43" s="107"/>
      <c r="W43" s="107"/>
      <c r="Z43" s="107"/>
      <c r="AA43" s="100"/>
      <c r="AC43" s="107"/>
      <c r="AF43" s="107"/>
    </row>
    <row r="44" spans="2:32" ht="28.55" customHeight="1" x14ac:dyDescent="0.3">
      <c r="B44" s="38" t="s">
        <v>57</v>
      </c>
      <c r="C44" s="120" t="s">
        <v>58</v>
      </c>
      <c r="D44" s="122" t="s">
        <v>59</v>
      </c>
      <c r="E44" s="14"/>
      <c r="K44" s="107"/>
      <c r="L44" s="100"/>
      <c r="M44" s="100"/>
      <c r="N44" s="107"/>
      <c r="Q44" s="107"/>
      <c r="T44" s="107"/>
      <c r="W44" s="107"/>
      <c r="Z44" s="107"/>
      <c r="AA44" s="100"/>
      <c r="AC44" s="107"/>
      <c r="AF44" s="107"/>
    </row>
    <row r="45" spans="2:32" ht="28.55" customHeight="1" x14ac:dyDescent="0.3">
      <c r="B45" s="39" t="s">
        <v>60</v>
      </c>
      <c r="C45" s="120"/>
      <c r="D45" s="122"/>
      <c r="E45" s="40" t="s">
        <v>256</v>
      </c>
      <c r="F45" s="100">
        <v>1.26</v>
      </c>
      <c r="G45" s="100">
        <f t="shared" ref="G45:G49" si="17">F45/1.2</f>
        <v>1.05</v>
      </c>
      <c r="H45" s="100">
        <f t="shared" ref="H45:H49" si="18">+F45</f>
        <v>1.26</v>
      </c>
      <c r="I45" s="100">
        <f t="shared" ref="I45:I49" si="19">H45/1.2</f>
        <v>1.05</v>
      </c>
      <c r="K45" s="107"/>
      <c r="L45" s="100">
        <f t="shared" ref="L45:L50" si="20">(+H45+H45*$M$2)</f>
        <v>1.26</v>
      </c>
      <c r="M45" s="100">
        <f t="shared" ref="M45:M50" si="21">L45/1.2</f>
        <v>1.05</v>
      </c>
      <c r="N45" s="107"/>
      <c r="O45" s="100">
        <f t="shared" ref="O45:O50" si="22">(+L45+L45*$M$2)</f>
        <v>1.26</v>
      </c>
      <c r="P45" s="100">
        <f t="shared" ref="P45:P50" si="23">O45/1.2</f>
        <v>1.05</v>
      </c>
      <c r="Q45" s="107"/>
      <c r="R45" s="1">
        <v>1.4000000000000001</v>
      </c>
      <c r="S45" s="100">
        <f t="shared" ref="S45:S50" si="24">R45/1.2</f>
        <v>1.1666666666666667</v>
      </c>
      <c r="T45" s="107"/>
      <c r="U45" s="1">
        <f t="shared" ref="U45:U52" si="25">R45*(1+$V$2)</f>
        <v>1.5470000000000002</v>
      </c>
      <c r="V45" s="100">
        <f t="shared" ref="V45:V50" si="26">U45/1.2</f>
        <v>1.2891666666666668</v>
      </c>
      <c r="W45" s="107"/>
      <c r="X45" s="110">
        <v>1.5</v>
      </c>
      <c r="Y45" s="110">
        <f t="shared" ref="Y45:Y50" si="27">X45/1.2</f>
        <v>1.25</v>
      </c>
      <c r="Z45" s="107"/>
      <c r="AA45" s="1">
        <f t="shared" ref="AA45:AA50" si="28">X45*(1+$AB$2)</f>
        <v>1.6500000000000001</v>
      </c>
      <c r="AB45" s="110">
        <f t="shared" ref="AB45:AB50" si="29">AA45/1.2</f>
        <v>1.3750000000000002</v>
      </c>
      <c r="AC45" s="107"/>
      <c r="AD45" s="110">
        <v>1.7</v>
      </c>
      <c r="AE45" s="110">
        <f t="shared" ref="AE45:AE52" si="30">AD45/1.2</f>
        <v>1.4166666666666667</v>
      </c>
      <c r="AF45" s="107"/>
    </row>
    <row r="46" spans="2:32" ht="54" customHeight="1" x14ac:dyDescent="0.3">
      <c r="B46" s="42" t="s">
        <v>61</v>
      </c>
      <c r="C46" s="121"/>
      <c r="D46" s="123"/>
      <c r="E46" s="43" t="s">
        <v>257</v>
      </c>
      <c r="F46" s="100">
        <v>1.26</v>
      </c>
      <c r="G46" s="100">
        <f t="shared" si="17"/>
        <v>1.05</v>
      </c>
      <c r="H46" s="100">
        <f t="shared" si="18"/>
        <v>1.26</v>
      </c>
      <c r="I46" s="100">
        <f t="shared" si="19"/>
        <v>1.05</v>
      </c>
      <c r="K46" s="107"/>
      <c r="L46" s="100">
        <f t="shared" si="20"/>
        <v>1.26</v>
      </c>
      <c r="M46" s="100">
        <f t="shared" si="21"/>
        <v>1.05</v>
      </c>
      <c r="N46" s="107"/>
      <c r="O46" s="100">
        <f t="shared" si="22"/>
        <v>1.26</v>
      </c>
      <c r="P46" s="100">
        <f t="shared" si="23"/>
        <v>1.05</v>
      </c>
      <c r="Q46" s="107"/>
      <c r="R46" s="1">
        <v>1.4000000000000001</v>
      </c>
      <c r="S46" s="100">
        <f t="shared" si="24"/>
        <v>1.1666666666666667</v>
      </c>
      <c r="T46" s="107"/>
      <c r="U46" s="1">
        <f t="shared" si="25"/>
        <v>1.5470000000000002</v>
      </c>
      <c r="V46" s="100">
        <f t="shared" si="26"/>
        <v>1.2891666666666668</v>
      </c>
      <c r="W46" s="107"/>
      <c r="X46" s="110">
        <v>1.5</v>
      </c>
      <c r="Y46" s="110">
        <f t="shared" si="27"/>
        <v>1.25</v>
      </c>
      <c r="Z46" s="107"/>
      <c r="AA46" s="1">
        <f t="shared" si="28"/>
        <v>1.6500000000000001</v>
      </c>
      <c r="AB46" s="110">
        <f t="shared" si="29"/>
        <v>1.3750000000000002</v>
      </c>
      <c r="AC46" s="107"/>
      <c r="AD46" s="110">
        <v>1.7</v>
      </c>
      <c r="AE46" s="110">
        <f t="shared" si="30"/>
        <v>1.4166666666666667</v>
      </c>
      <c r="AF46" s="107"/>
    </row>
    <row r="47" spans="2:32" ht="75.05" customHeight="1" x14ac:dyDescent="0.3">
      <c r="B47" s="29" t="s">
        <v>62</v>
      </c>
      <c r="C47" s="96" t="s">
        <v>58</v>
      </c>
      <c r="D47" s="96" t="s">
        <v>59</v>
      </c>
      <c r="E47" s="57" t="s">
        <v>258</v>
      </c>
      <c r="F47" s="100">
        <v>1.26</v>
      </c>
      <c r="G47" s="100">
        <f t="shared" si="17"/>
        <v>1.05</v>
      </c>
      <c r="H47" s="100">
        <f t="shared" si="18"/>
        <v>1.26</v>
      </c>
      <c r="I47" s="100">
        <f t="shared" si="19"/>
        <v>1.05</v>
      </c>
      <c r="K47" s="107"/>
      <c r="L47" s="100">
        <f t="shared" si="20"/>
        <v>1.26</v>
      </c>
      <c r="M47" s="100">
        <f t="shared" si="21"/>
        <v>1.05</v>
      </c>
      <c r="N47" s="107"/>
      <c r="O47" s="100">
        <f t="shared" si="22"/>
        <v>1.26</v>
      </c>
      <c r="P47" s="100">
        <f t="shared" si="23"/>
        <v>1.05</v>
      </c>
      <c r="Q47" s="107"/>
      <c r="R47" s="1">
        <v>1.4000000000000001</v>
      </c>
      <c r="S47" s="100">
        <f t="shared" si="24"/>
        <v>1.1666666666666667</v>
      </c>
      <c r="T47" s="107"/>
      <c r="U47" s="1">
        <f t="shared" si="25"/>
        <v>1.5470000000000002</v>
      </c>
      <c r="V47" s="100">
        <f t="shared" si="26"/>
        <v>1.2891666666666668</v>
      </c>
      <c r="W47" s="107"/>
      <c r="X47" s="110">
        <v>1.5</v>
      </c>
      <c r="Y47" s="110">
        <f t="shared" si="27"/>
        <v>1.25</v>
      </c>
      <c r="Z47" s="107"/>
      <c r="AA47" s="1">
        <f t="shared" si="28"/>
        <v>1.6500000000000001</v>
      </c>
      <c r="AB47" s="110">
        <f t="shared" si="29"/>
        <v>1.3750000000000002</v>
      </c>
      <c r="AC47" s="107"/>
      <c r="AD47" s="110">
        <v>1.7</v>
      </c>
      <c r="AE47" s="110">
        <f t="shared" si="30"/>
        <v>1.4166666666666667</v>
      </c>
      <c r="AF47" s="107"/>
    </row>
    <row r="48" spans="2:32" ht="113.2" customHeight="1" x14ac:dyDescent="0.3">
      <c r="B48" s="41" t="s">
        <v>63</v>
      </c>
      <c r="C48" s="39"/>
      <c r="D48" s="39"/>
      <c r="E48" s="38" t="s">
        <v>259</v>
      </c>
      <c r="F48" s="100">
        <v>1.26</v>
      </c>
      <c r="G48" s="100">
        <f t="shared" si="17"/>
        <v>1.05</v>
      </c>
      <c r="H48" s="100">
        <f t="shared" si="18"/>
        <v>1.26</v>
      </c>
      <c r="I48" s="100">
        <f t="shared" si="19"/>
        <v>1.05</v>
      </c>
      <c r="K48" s="107"/>
      <c r="L48" s="100">
        <f t="shared" si="20"/>
        <v>1.26</v>
      </c>
      <c r="M48" s="100">
        <f t="shared" si="21"/>
        <v>1.05</v>
      </c>
      <c r="N48" s="107"/>
      <c r="O48" s="100">
        <f t="shared" si="22"/>
        <v>1.26</v>
      </c>
      <c r="P48" s="100">
        <f t="shared" si="23"/>
        <v>1.05</v>
      </c>
      <c r="Q48" s="107"/>
      <c r="R48" s="1">
        <v>1.4000000000000001</v>
      </c>
      <c r="S48" s="100">
        <f t="shared" si="24"/>
        <v>1.1666666666666667</v>
      </c>
      <c r="T48" s="107"/>
      <c r="U48" s="1">
        <f t="shared" si="25"/>
        <v>1.5470000000000002</v>
      </c>
      <c r="V48" s="100">
        <f t="shared" si="26"/>
        <v>1.2891666666666668</v>
      </c>
      <c r="W48" s="107"/>
      <c r="X48" s="110">
        <v>1.5</v>
      </c>
      <c r="Y48" s="110">
        <f t="shared" si="27"/>
        <v>1.25</v>
      </c>
      <c r="Z48" s="107"/>
      <c r="AA48" s="1">
        <f t="shared" si="28"/>
        <v>1.6500000000000001</v>
      </c>
      <c r="AB48" s="110">
        <f t="shared" si="29"/>
        <v>1.3750000000000002</v>
      </c>
      <c r="AC48" s="107"/>
      <c r="AD48" s="110">
        <v>1.7</v>
      </c>
      <c r="AE48" s="110">
        <f t="shared" si="30"/>
        <v>1.4166666666666667</v>
      </c>
      <c r="AF48" s="107"/>
    </row>
    <row r="49" spans="2:32" ht="42.05" customHeight="1" x14ac:dyDescent="0.3">
      <c r="B49" s="41" t="s">
        <v>64</v>
      </c>
      <c r="C49" s="39"/>
      <c r="D49" s="39"/>
      <c r="E49" s="38" t="s">
        <v>260</v>
      </c>
      <c r="F49" s="100">
        <v>1.26</v>
      </c>
      <c r="G49" s="100">
        <f t="shared" si="17"/>
        <v>1.05</v>
      </c>
      <c r="H49" s="100">
        <f t="shared" si="18"/>
        <v>1.26</v>
      </c>
      <c r="I49" s="100">
        <f t="shared" si="19"/>
        <v>1.05</v>
      </c>
      <c r="K49" s="107"/>
      <c r="L49" s="100">
        <f t="shared" si="20"/>
        <v>1.26</v>
      </c>
      <c r="M49" s="100">
        <f t="shared" si="21"/>
        <v>1.05</v>
      </c>
      <c r="N49" s="107"/>
      <c r="O49" s="100">
        <f t="shared" si="22"/>
        <v>1.26</v>
      </c>
      <c r="P49" s="100">
        <f t="shared" si="23"/>
        <v>1.05</v>
      </c>
      <c r="Q49" s="107"/>
      <c r="R49" s="1">
        <v>1.4000000000000001</v>
      </c>
      <c r="S49" s="100">
        <f t="shared" si="24"/>
        <v>1.1666666666666667</v>
      </c>
      <c r="T49" s="107"/>
      <c r="U49" s="1">
        <f t="shared" si="25"/>
        <v>1.5470000000000002</v>
      </c>
      <c r="V49" s="100">
        <f t="shared" si="26"/>
        <v>1.2891666666666668</v>
      </c>
      <c r="W49" s="107"/>
      <c r="X49" s="110">
        <v>1.5</v>
      </c>
      <c r="Y49" s="110">
        <f t="shared" si="27"/>
        <v>1.25</v>
      </c>
      <c r="Z49" s="107"/>
      <c r="AA49" s="1">
        <f t="shared" si="28"/>
        <v>1.6500000000000001</v>
      </c>
      <c r="AB49" s="110">
        <f t="shared" si="29"/>
        <v>1.3750000000000002</v>
      </c>
      <c r="AC49" s="107"/>
      <c r="AD49" s="110">
        <v>1.7</v>
      </c>
      <c r="AE49" s="110">
        <f t="shared" si="30"/>
        <v>1.4166666666666667</v>
      </c>
      <c r="AF49" s="107"/>
    </row>
    <row r="50" spans="2:32" ht="114.05" customHeight="1" x14ac:dyDescent="0.3">
      <c r="B50" s="42" t="s">
        <v>65</v>
      </c>
      <c r="C50" s="95"/>
      <c r="D50" s="95"/>
      <c r="E50" s="43" t="s">
        <v>261</v>
      </c>
      <c r="F50" s="100">
        <v>1.26</v>
      </c>
      <c r="G50" s="100">
        <f>F50/1.2</f>
        <v>1.05</v>
      </c>
      <c r="H50" s="100">
        <f>+F50</f>
        <v>1.26</v>
      </c>
      <c r="I50" s="100">
        <f>H50/1.2</f>
        <v>1.05</v>
      </c>
      <c r="K50" s="107"/>
      <c r="L50" s="100">
        <f t="shared" si="20"/>
        <v>1.26</v>
      </c>
      <c r="M50" s="100">
        <f t="shared" si="21"/>
        <v>1.05</v>
      </c>
      <c r="N50" s="107"/>
      <c r="O50" s="100">
        <f t="shared" si="22"/>
        <v>1.26</v>
      </c>
      <c r="P50" s="100">
        <f t="shared" si="23"/>
        <v>1.05</v>
      </c>
      <c r="Q50" s="107"/>
      <c r="R50" s="1">
        <v>1.4000000000000001</v>
      </c>
      <c r="S50" s="100">
        <f t="shared" si="24"/>
        <v>1.1666666666666667</v>
      </c>
      <c r="T50" s="107"/>
      <c r="U50" s="1">
        <f t="shared" si="25"/>
        <v>1.5470000000000002</v>
      </c>
      <c r="V50" s="100">
        <f t="shared" si="26"/>
        <v>1.2891666666666668</v>
      </c>
      <c r="W50" s="107"/>
      <c r="X50" s="110">
        <v>1.5</v>
      </c>
      <c r="Y50" s="110">
        <f t="shared" si="27"/>
        <v>1.25</v>
      </c>
      <c r="Z50" s="107"/>
      <c r="AA50" s="1">
        <f t="shared" si="28"/>
        <v>1.6500000000000001</v>
      </c>
      <c r="AB50" s="110">
        <f t="shared" si="29"/>
        <v>1.3750000000000002</v>
      </c>
      <c r="AC50" s="107"/>
      <c r="AD50" s="110">
        <v>1.7</v>
      </c>
      <c r="AE50" s="110">
        <f t="shared" si="30"/>
        <v>1.4166666666666667</v>
      </c>
      <c r="AF50" s="107"/>
    </row>
    <row r="51" spans="2:32" x14ac:dyDescent="0.3">
      <c r="B51" s="12" t="s">
        <v>66</v>
      </c>
      <c r="C51" s="37"/>
      <c r="D51" s="36"/>
      <c r="E51" s="44"/>
      <c r="K51" s="107"/>
      <c r="L51" s="100"/>
      <c r="M51" s="100"/>
      <c r="N51" s="107"/>
      <c r="O51" s="100"/>
      <c r="P51" s="100"/>
      <c r="Q51" s="107"/>
      <c r="S51" s="100"/>
      <c r="T51" s="107"/>
      <c r="V51" s="100"/>
      <c r="W51" s="107"/>
      <c r="Z51" s="107"/>
      <c r="AA51" s="100"/>
      <c r="AC51" s="107"/>
      <c r="AF51" s="107"/>
    </row>
    <row r="52" spans="2:32" ht="60.5" x14ac:dyDescent="0.3">
      <c r="B52" s="3" t="s">
        <v>67</v>
      </c>
      <c r="C52" s="5" t="s">
        <v>68</v>
      </c>
      <c r="D52" s="3" t="s">
        <v>48</v>
      </c>
      <c r="E52" s="45" t="s">
        <v>262</v>
      </c>
      <c r="F52" s="100">
        <v>1.5</v>
      </c>
      <c r="G52" s="100">
        <f>F52/1.2</f>
        <v>1.25</v>
      </c>
      <c r="H52" s="100">
        <f>+F52</f>
        <v>1.5</v>
      </c>
      <c r="I52" s="100">
        <f>H52/1.2</f>
        <v>1.25</v>
      </c>
      <c r="K52" s="107"/>
      <c r="L52" s="100">
        <f>(+H52+H52*$M$2)</f>
        <v>1.5</v>
      </c>
      <c r="M52" s="100">
        <f>L52/1.2</f>
        <v>1.25</v>
      </c>
      <c r="N52" s="107"/>
      <c r="O52" s="100">
        <f>(+L52+L52*$M$2)</f>
        <v>1.5</v>
      </c>
      <c r="P52" s="100">
        <f>O52/1.2</f>
        <v>1.25</v>
      </c>
      <c r="Q52" s="107"/>
      <c r="R52" s="1">
        <v>1.7000000000000002</v>
      </c>
      <c r="S52" s="100">
        <f>R52/1.2</f>
        <v>1.416666666666667</v>
      </c>
      <c r="T52" s="107"/>
      <c r="U52" s="1">
        <f t="shared" si="25"/>
        <v>1.8785000000000001</v>
      </c>
      <c r="V52" s="100">
        <f>U52/1.2</f>
        <v>1.5654166666666667</v>
      </c>
      <c r="W52" s="107"/>
      <c r="X52" s="110">
        <v>1.9</v>
      </c>
      <c r="Y52" s="110">
        <f>X52/1.2</f>
        <v>1.5833333333333333</v>
      </c>
      <c r="Z52" s="107"/>
      <c r="AA52" s="1">
        <f>X52*(1+$AB$2)</f>
        <v>2.09</v>
      </c>
      <c r="AB52" s="110">
        <f>AA52/1.2</f>
        <v>1.7416666666666667</v>
      </c>
      <c r="AC52" s="107"/>
      <c r="AD52" s="110">
        <v>2.1</v>
      </c>
      <c r="AE52" s="110">
        <f t="shared" si="30"/>
        <v>1.7500000000000002</v>
      </c>
      <c r="AF52" s="107"/>
    </row>
    <row r="53" spans="2:32" ht="60.5" x14ac:dyDescent="0.3">
      <c r="B53" s="9" t="s">
        <v>69</v>
      </c>
      <c r="C53" s="19" t="s">
        <v>68</v>
      </c>
      <c r="D53" s="9" t="s">
        <v>48</v>
      </c>
      <c r="E53" s="97"/>
      <c r="K53" s="107"/>
      <c r="L53" s="100"/>
      <c r="M53" s="100"/>
      <c r="N53" s="107"/>
      <c r="O53" s="100"/>
      <c r="P53" s="100"/>
      <c r="Q53" s="107"/>
      <c r="S53" s="100"/>
      <c r="T53" s="107"/>
      <c r="V53" s="100"/>
      <c r="W53" s="107"/>
      <c r="Z53" s="107"/>
      <c r="AA53" s="100"/>
      <c r="AC53" s="107"/>
      <c r="AF53" s="107"/>
    </row>
    <row r="54" spans="2:32" x14ac:dyDescent="0.3">
      <c r="B54" s="11" t="s">
        <v>70</v>
      </c>
      <c r="C54" s="46"/>
      <c r="D54" s="46"/>
      <c r="E54" s="46"/>
      <c r="K54" s="107"/>
      <c r="L54" s="100"/>
      <c r="M54" s="100"/>
      <c r="N54" s="107"/>
      <c r="O54" s="100"/>
      <c r="P54" s="100"/>
      <c r="Q54" s="107"/>
      <c r="S54" s="100"/>
      <c r="T54" s="107"/>
      <c r="V54" s="100"/>
      <c r="W54" s="107"/>
      <c r="Z54" s="107"/>
      <c r="AA54" s="100"/>
      <c r="AC54" s="107"/>
      <c r="AF54" s="107"/>
    </row>
    <row r="55" spans="2:32" ht="65.25" customHeight="1" x14ac:dyDescent="0.3">
      <c r="B55" s="3" t="s">
        <v>71</v>
      </c>
      <c r="C55" s="3" t="s">
        <v>58</v>
      </c>
      <c r="D55" s="124" t="s">
        <v>48</v>
      </c>
      <c r="E55" s="6"/>
      <c r="K55" s="107"/>
      <c r="L55" s="100"/>
      <c r="M55" s="100"/>
      <c r="N55" s="107"/>
      <c r="O55" s="100"/>
      <c r="P55" s="100"/>
      <c r="Q55" s="107"/>
      <c r="S55" s="100"/>
      <c r="T55" s="107"/>
      <c r="V55" s="100"/>
      <c r="W55" s="107"/>
      <c r="Z55" s="107"/>
      <c r="AA55" s="100"/>
      <c r="AC55" s="107"/>
      <c r="AF55" s="107"/>
    </row>
    <row r="56" spans="2:32" x14ac:dyDescent="0.3">
      <c r="B56" s="6" t="s">
        <v>72</v>
      </c>
      <c r="C56" s="3"/>
      <c r="D56" s="124"/>
      <c r="E56" s="3" t="s">
        <v>263</v>
      </c>
      <c r="F56" s="100">
        <v>0.6</v>
      </c>
      <c r="G56" s="100">
        <f t="shared" ref="G56:G67" si="31">F56/1.2</f>
        <v>0.5</v>
      </c>
      <c r="H56" s="100">
        <f t="shared" ref="H56:H67" si="32">+F56+0.16</f>
        <v>0.76</v>
      </c>
      <c r="I56" s="100">
        <f t="shared" ref="I56:I67" si="33">H56/1.2</f>
        <v>0.63333333333333341</v>
      </c>
      <c r="J56" s="1">
        <f>1.93/12</f>
        <v>0.16083333333333333</v>
      </c>
      <c r="K56" s="107"/>
      <c r="L56" s="100">
        <f t="shared" ref="L56:L61" si="34">(+H56+H56*$M$2)</f>
        <v>0.76</v>
      </c>
      <c r="M56" s="100">
        <f t="shared" ref="M56:M61" si="35">L56/1.2</f>
        <v>0.63333333333333341</v>
      </c>
      <c r="N56" s="107"/>
      <c r="O56" s="100">
        <f t="shared" ref="O56:O67" si="36">(+L56+L56*$M$2)</f>
        <v>0.76</v>
      </c>
      <c r="P56" s="100">
        <f t="shared" ref="P56:P67" si="37">O56/1.2</f>
        <v>0.63333333333333341</v>
      </c>
      <c r="Q56" s="107"/>
      <c r="R56" s="1">
        <v>0.8</v>
      </c>
      <c r="S56" s="100">
        <f t="shared" ref="S56:S67" si="38">R56/1.2</f>
        <v>0.66666666666666674</v>
      </c>
      <c r="T56" s="107"/>
      <c r="U56" s="1">
        <f t="shared" ref="U56:U67" si="39">R56*(1+$V$2)</f>
        <v>0.88400000000000001</v>
      </c>
      <c r="V56" s="100">
        <f t="shared" ref="V56:V67" si="40">U56/1.2</f>
        <v>0.73666666666666669</v>
      </c>
      <c r="W56" s="107"/>
      <c r="X56" s="110">
        <v>0.9</v>
      </c>
      <c r="Y56" s="110">
        <f t="shared" ref="Y56:Y67" si="41">X56/1.2</f>
        <v>0.75</v>
      </c>
      <c r="Z56" s="107"/>
      <c r="AA56" s="1">
        <f t="shared" ref="AA56:AA67" si="42">X56*(1+$AB$2)</f>
        <v>0.9900000000000001</v>
      </c>
      <c r="AB56" s="110">
        <f t="shared" ref="AB56:AB67" si="43">AA56/1.2</f>
        <v>0.82500000000000007</v>
      </c>
      <c r="AC56" s="107"/>
      <c r="AD56" s="110">
        <v>1</v>
      </c>
      <c r="AE56" s="110">
        <f t="shared" ref="AE56:AE67" si="44">AD56/1.2</f>
        <v>0.83333333333333337</v>
      </c>
      <c r="AF56" s="107"/>
    </row>
    <row r="57" spans="2:32" x14ac:dyDescent="0.3">
      <c r="B57" s="6" t="s">
        <v>73</v>
      </c>
      <c r="C57" s="3"/>
      <c r="D57" s="124"/>
      <c r="E57" s="3" t="s">
        <v>264</v>
      </c>
      <c r="F57" s="100">
        <v>0.6</v>
      </c>
      <c r="G57" s="100">
        <f t="shared" si="31"/>
        <v>0.5</v>
      </c>
      <c r="H57" s="100">
        <f t="shared" si="32"/>
        <v>0.76</v>
      </c>
      <c r="I57" s="100">
        <f t="shared" si="33"/>
        <v>0.63333333333333341</v>
      </c>
      <c r="K57" s="107"/>
      <c r="L57" s="100">
        <f t="shared" si="34"/>
        <v>0.76</v>
      </c>
      <c r="M57" s="100">
        <f t="shared" si="35"/>
        <v>0.63333333333333341</v>
      </c>
      <c r="N57" s="107"/>
      <c r="O57" s="100">
        <f t="shared" si="36"/>
        <v>0.76</v>
      </c>
      <c r="P57" s="100">
        <f t="shared" si="37"/>
        <v>0.63333333333333341</v>
      </c>
      <c r="Q57" s="107"/>
      <c r="R57" s="1">
        <v>0.8</v>
      </c>
      <c r="S57" s="100">
        <f t="shared" si="38"/>
        <v>0.66666666666666674</v>
      </c>
      <c r="T57" s="107"/>
      <c r="U57" s="1">
        <f t="shared" si="39"/>
        <v>0.88400000000000001</v>
      </c>
      <c r="V57" s="100">
        <f t="shared" si="40"/>
        <v>0.73666666666666669</v>
      </c>
      <c r="W57" s="107"/>
      <c r="X57" s="110">
        <v>0.9</v>
      </c>
      <c r="Y57" s="110">
        <f t="shared" si="41"/>
        <v>0.75</v>
      </c>
      <c r="Z57" s="107"/>
      <c r="AA57" s="1">
        <f t="shared" si="42"/>
        <v>0.9900000000000001</v>
      </c>
      <c r="AB57" s="110">
        <f t="shared" si="43"/>
        <v>0.82500000000000007</v>
      </c>
      <c r="AC57" s="107"/>
      <c r="AD57" s="110">
        <v>1</v>
      </c>
      <c r="AE57" s="110">
        <f t="shared" si="44"/>
        <v>0.83333333333333337</v>
      </c>
      <c r="AF57" s="107"/>
    </row>
    <row r="58" spans="2:32" x14ac:dyDescent="0.3">
      <c r="B58" s="6" t="s">
        <v>74</v>
      </c>
      <c r="C58" s="5"/>
      <c r="D58" s="124"/>
      <c r="E58" s="3" t="s">
        <v>265</v>
      </c>
      <c r="F58" s="100">
        <v>0.6</v>
      </c>
      <c r="G58" s="100">
        <f t="shared" si="31"/>
        <v>0.5</v>
      </c>
      <c r="H58" s="100">
        <f t="shared" si="32"/>
        <v>0.76</v>
      </c>
      <c r="I58" s="100">
        <f t="shared" si="33"/>
        <v>0.63333333333333341</v>
      </c>
      <c r="K58" s="107"/>
      <c r="L58" s="100">
        <f t="shared" si="34"/>
        <v>0.76</v>
      </c>
      <c r="M58" s="100">
        <f t="shared" si="35"/>
        <v>0.63333333333333341</v>
      </c>
      <c r="N58" s="107"/>
      <c r="O58" s="100">
        <f t="shared" si="36"/>
        <v>0.76</v>
      </c>
      <c r="P58" s="100">
        <f t="shared" si="37"/>
        <v>0.63333333333333341</v>
      </c>
      <c r="Q58" s="107"/>
      <c r="R58" s="1">
        <v>0.8</v>
      </c>
      <c r="S58" s="100">
        <f t="shared" si="38"/>
        <v>0.66666666666666674</v>
      </c>
      <c r="T58" s="107"/>
      <c r="U58" s="1">
        <f t="shared" si="39"/>
        <v>0.88400000000000001</v>
      </c>
      <c r="V58" s="100">
        <f t="shared" si="40"/>
        <v>0.73666666666666669</v>
      </c>
      <c r="W58" s="107"/>
      <c r="X58" s="110">
        <v>0.9</v>
      </c>
      <c r="Y58" s="110">
        <f t="shared" si="41"/>
        <v>0.75</v>
      </c>
      <c r="Z58" s="107"/>
      <c r="AA58" s="1">
        <f t="shared" si="42"/>
        <v>0.9900000000000001</v>
      </c>
      <c r="AB58" s="110">
        <f t="shared" si="43"/>
        <v>0.82500000000000007</v>
      </c>
      <c r="AC58" s="107"/>
      <c r="AD58" s="110">
        <v>1</v>
      </c>
      <c r="AE58" s="110">
        <f t="shared" si="44"/>
        <v>0.83333333333333337</v>
      </c>
      <c r="AF58" s="107"/>
    </row>
    <row r="59" spans="2:32" x14ac:dyDescent="0.3">
      <c r="B59" s="6" t="s">
        <v>75</v>
      </c>
      <c r="C59" s="5"/>
      <c r="D59" s="124"/>
      <c r="E59" s="3" t="s">
        <v>266</v>
      </c>
      <c r="F59" s="100">
        <v>0.6</v>
      </c>
      <c r="G59" s="100">
        <f t="shared" si="31"/>
        <v>0.5</v>
      </c>
      <c r="H59" s="100">
        <f t="shared" si="32"/>
        <v>0.76</v>
      </c>
      <c r="I59" s="100">
        <f t="shared" si="33"/>
        <v>0.63333333333333341</v>
      </c>
      <c r="K59" s="107"/>
      <c r="L59" s="100">
        <f t="shared" si="34"/>
        <v>0.76</v>
      </c>
      <c r="M59" s="100">
        <f t="shared" si="35"/>
        <v>0.63333333333333341</v>
      </c>
      <c r="N59" s="107"/>
      <c r="O59" s="100">
        <f t="shared" si="36"/>
        <v>0.76</v>
      </c>
      <c r="P59" s="100">
        <f t="shared" si="37"/>
        <v>0.63333333333333341</v>
      </c>
      <c r="Q59" s="107"/>
      <c r="R59" s="1">
        <v>0.8</v>
      </c>
      <c r="S59" s="100">
        <f t="shared" si="38"/>
        <v>0.66666666666666674</v>
      </c>
      <c r="T59" s="107"/>
      <c r="U59" s="1">
        <f t="shared" si="39"/>
        <v>0.88400000000000001</v>
      </c>
      <c r="V59" s="100">
        <f t="shared" si="40"/>
        <v>0.73666666666666669</v>
      </c>
      <c r="W59" s="107"/>
      <c r="X59" s="110">
        <v>0.9</v>
      </c>
      <c r="Y59" s="110">
        <f t="shared" si="41"/>
        <v>0.75</v>
      </c>
      <c r="Z59" s="107"/>
      <c r="AA59" s="1">
        <f t="shared" si="42"/>
        <v>0.9900000000000001</v>
      </c>
      <c r="AB59" s="110">
        <f t="shared" si="43"/>
        <v>0.82500000000000007</v>
      </c>
      <c r="AC59" s="107"/>
      <c r="AD59" s="110">
        <v>1</v>
      </c>
      <c r="AE59" s="110">
        <f t="shared" si="44"/>
        <v>0.83333333333333337</v>
      </c>
      <c r="AF59" s="107"/>
    </row>
    <row r="60" spans="2:32" x14ac:dyDescent="0.3">
      <c r="B60" s="6" t="s">
        <v>76</v>
      </c>
      <c r="C60" s="5"/>
      <c r="D60" s="124"/>
      <c r="E60" s="5" t="s">
        <v>267</v>
      </c>
      <c r="F60" s="100">
        <v>0.6</v>
      </c>
      <c r="G60" s="100">
        <f t="shared" si="31"/>
        <v>0.5</v>
      </c>
      <c r="H60" s="100">
        <f t="shared" si="32"/>
        <v>0.76</v>
      </c>
      <c r="I60" s="100">
        <f t="shared" si="33"/>
        <v>0.63333333333333341</v>
      </c>
      <c r="K60" s="107"/>
      <c r="L60" s="100">
        <f t="shared" si="34"/>
        <v>0.76</v>
      </c>
      <c r="M60" s="100">
        <f t="shared" si="35"/>
        <v>0.63333333333333341</v>
      </c>
      <c r="N60" s="107"/>
      <c r="O60" s="100">
        <f t="shared" si="36"/>
        <v>0.76</v>
      </c>
      <c r="P60" s="100">
        <f t="shared" si="37"/>
        <v>0.63333333333333341</v>
      </c>
      <c r="Q60" s="107"/>
      <c r="R60" s="1">
        <v>0.8</v>
      </c>
      <c r="S60" s="100">
        <f t="shared" si="38"/>
        <v>0.66666666666666674</v>
      </c>
      <c r="T60" s="107"/>
      <c r="U60" s="1">
        <f t="shared" si="39"/>
        <v>0.88400000000000001</v>
      </c>
      <c r="V60" s="100">
        <f t="shared" si="40"/>
        <v>0.73666666666666669</v>
      </c>
      <c r="W60" s="107"/>
      <c r="X60" s="110">
        <v>0.9</v>
      </c>
      <c r="Y60" s="110">
        <f t="shared" si="41"/>
        <v>0.75</v>
      </c>
      <c r="Z60" s="107"/>
      <c r="AA60" s="1">
        <f t="shared" si="42"/>
        <v>0.9900000000000001</v>
      </c>
      <c r="AB60" s="110">
        <f t="shared" si="43"/>
        <v>0.82500000000000007</v>
      </c>
      <c r="AC60" s="107"/>
      <c r="AD60" s="110">
        <v>1</v>
      </c>
      <c r="AE60" s="110">
        <f t="shared" si="44"/>
        <v>0.83333333333333337</v>
      </c>
      <c r="AF60" s="107"/>
    </row>
    <row r="61" spans="2:32" x14ac:dyDescent="0.3">
      <c r="B61" s="6" t="s">
        <v>77</v>
      </c>
      <c r="C61" s="5"/>
      <c r="D61" s="124"/>
      <c r="E61" s="5" t="s">
        <v>268</v>
      </c>
      <c r="F61" s="100">
        <v>0.6</v>
      </c>
      <c r="G61" s="100">
        <f t="shared" si="31"/>
        <v>0.5</v>
      </c>
      <c r="H61" s="100">
        <f t="shared" si="32"/>
        <v>0.76</v>
      </c>
      <c r="I61" s="100">
        <f t="shared" si="33"/>
        <v>0.63333333333333341</v>
      </c>
      <c r="K61" s="107"/>
      <c r="L61" s="100">
        <f t="shared" si="34"/>
        <v>0.76</v>
      </c>
      <c r="M61" s="100">
        <f t="shared" si="35"/>
        <v>0.63333333333333341</v>
      </c>
      <c r="N61" s="107"/>
      <c r="O61" s="100">
        <f t="shared" si="36"/>
        <v>0.76</v>
      </c>
      <c r="P61" s="100">
        <f t="shared" si="37"/>
        <v>0.63333333333333341</v>
      </c>
      <c r="Q61" s="107"/>
      <c r="R61" s="1">
        <v>0.8</v>
      </c>
      <c r="S61" s="100">
        <f t="shared" si="38"/>
        <v>0.66666666666666674</v>
      </c>
      <c r="T61" s="107"/>
      <c r="U61" s="1">
        <f t="shared" si="39"/>
        <v>0.88400000000000001</v>
      </c>
      <c r="V61" s="100">
        <f t="shared" si="40"/>
        <v>0.73666666666666669</v>
      </c>
      <c r="W61" s="107"/>
      <c r="X61" s="110">
        <v>0.9</v>
      </c>
      <c r="Y61" s="110">
        <f t="shared" si="41"/>
        <v>0.75</v>
      </c>
      <c r="Z61" s="107"/>
      <c r="AA61" s="1">
        <f t="shared" si="42"/>
        <v>0.9900000000000001</v>
      </c>
      <c r="AB61" s="110">
        <f t="shared" si="43"/>
        <v>0.82500000000000007</v>
      </c>
      <c r="AC61" s="107"/>
      <c r="AD61" s="110">
        <v>1</v>
      </c>
      <c r="AE61" s="110">
        <f t="shared" si="44"/>
        <v>0.83333333333333337</v>
      </c>
      <c r="AF61" s="107"/>
    </row>
    <row r="62" spans="2:32" ht="14.25" customHeight="1" x14ac:dyDescent="0.3">
      <c r="B62" s="6" t="s">
        <v>78</v>
      </c>
      <c r="C62" s="5"/>
      <c r="D62" s="124"/>
      <c r="E62" s="5" t="s">
        <v>269</v>
      </c>
      <c r="F62" s="100">
        <v>0.6</v>
      </c>
      <c r="G62" s="100">
        <f t="shared" si="31"/>
        <v>0.5</v>
      </c>
      <c r="H62" s="100">
        <f t="shared" si="32"/>
        <v>0.76</v>
      </c>
      <c r="I62" s="100">
        <f t="shared" si="33"/>
        <v>0.63333333333333341</v>
      </c>
      <c r="K62" s="107"/>
      <c r="L62" s="100">
        <f t="shared" ref="L62:L67" si="45">(+H62+H62*$M$2)</f>
        <v>0.76</v>
      </c>
      <c r="M62" s="100">
        <f t="shared" ref="M62:M67" si="46">L62/1.2</f>
        <v>0.63333333333333341</v>
      </c>
      <c r="N62" s="107"/>
      <c r="O62" s="100">
        <f t="shared" si="36"/>
        <v>0.76</v>
      </c>
      <c r="P62" s="100">
        <f t="shared" si="37"/>
        <v>0.63333333333333341</v>
      </c>
      <c r="Q62" s="107"/>
      <c r="R62" s="1">
        <v>0.8</v>
      </c>
      <c r="S62" s="100">
        <f t="shared" si="38"/>
        <v>0.66666666666666674</v>
      </c>
      <c r="T62" s="107"/>
      <c r="U62" s="1">
        <f t="shared" si="39"/>
        <v>0.88400000000000001</v>
      </c>
      <c r="V62" s="100">
        <f t="shared" si="40"/>
        <v>0.73666666666666669</v>
      </c>
      <c r="W62" s="107"/>
      <c r="X62" s="110">
        <v>0.9</v>
      </c>
      <c r="Y62" s="110">
        <f t="shared" si="41"/>
        <v>0.75</v>
      </c>
      <c r="Z62" s="107"/>
      <c r="AA62" s="1">
        <f t="shared" si="42"/>
        <v>0.9900000000000001</v>
      </c>
      <c r="AB62" s="110">
        <f t="shared" si="43"/>
        <v>0.82500000000000007</v>
      </c>
      <c r="AC62" s="107"/>
      <c r="AD62" s="110">
        <v>1</v>
      </c>
      <c r="AE62" s="110">
        <f t="shared" si="44"/>
        <v>0.83333333333333337</v>
      </c>
      <c r="AF62" s="107"/>
    </row>
    <row r="63" spans="2:32" x14ac:dyDescent="0.3">
      <c r="B63" s="6" t="s">
        <v>79</v>
      </c>
      <c r="C63" s="5"/>
      <c r="D63" s="124"/>
      <c r="E63" s="5" t="s">
        <v>270</v>
      </c>
      <c r="F63" s="100">
        <v>0.6</v>
      </c>
      <c r="G63" s="100">
        <f t="shared" si="31"/>
        <v>0.5</v>
      </c>
      <c r="H63" s="100">
        <f t="shared" si="32"/>
        <v>0.76</v>
      </c>
      <c r="I63" s="100">
        <f t="shared" si="33"/>
        <v>0.63333333333333341</v>
      </c>
      <c r="K63" s="107"/>
      <c r="L63" s="100">
        <f t="shared" si="45"/>
        <v>0.76</v>
      </c>
      <c r="M63" s="100">
        <f t="shared" si="46"/>
        <v>0.63333333333333341</v>
      </c>
      <c r="N63" s="107"/>
      <c r="O63" s="100">
        <f t="shared" si="36"/>
        <v>0.76</v>
      </c>
      <c r="P63" s="100">
        <f t="shared" si="37"/>
        <v>0.63333333333333341</v>
      </c>
      <c r="Q63" s="107"/>
      <c r="R63" s="1">
        <v>0.8</v>
      </c>
      <c r="S63" s="100">
        <f t="shared" si="38"/>
        <v>0.66666666666666674</v>
      </c>
      <c r="T63" s="107"/>
      <c r="U63" s="1">
        <f t="shared" si="39"/>
        <v>0.88400000000000001</v>
      </c>
      <c r="V63" s="100">
        <f t="shared" si="40"/>
        <v>0.73666666666666669</v>
      </c>
      <c r="W63" s="107"/>
      <c r="X63" s="110">
        <v>0.9</v>
      </c>
      <c r="Y63" s="110">
        <f t="shared" si="41"/>
        <v>0.75</v>
      </c>
      <c r="Z63" s="107"/>
      <c r="AA63" s="1">
        <f t="shared" si="42"/>
        <v>0.9900000000000001</v>
      </c>
      <c r="AB63" s="110">
        <f t="shared" si="43"/>
        <v>0.82500000000000007</v>
      </c>
      <c r="AC63" s="107"/>
      <c r="AD63" s="110">
        <v>1</v>
      </c>
      <c r="AE63" s="110">
        <f t="shared" si="44"/>
        <v>0.83333333333333337</v>
      </c>
      <c r="AF63" s="107"/>
    </row>
    <row r="64" spans="2:32" x14ac:dyDescent="0.3">
      <c r="B64" s="6" t="s">
        <v>80</v>
      </c>
      <c r="C64" s="5"/>
      <c r="D64" s="124"/>
      <c r="E64" s="5" t="s">
        <v>271</v>
      </c>
      <c r="F64" s="100">
        <v>0.6</v>
      </c>
      <c r="G64" s="100">
        <f t="shared" si="31"/>
        <v>0.5</v>
      </c>
      <c r="H64" s="100">
        <f t="shared" si="32"/>
        <v>0.76</v>
      </c>
      <c r="I64" s="100">
        <f t="shared" si="33"/>
        <v>0.63333333333333341</v>
      </c>
      <c r="K64" s="107"/>
      <c r="L64" s="100">
        <f t="shared" si="45"/>
        <v>0.76</v>
      </c>
      <c r="M64" s="100">
        <f t="shared" si="46"/>
        <v>0.63333333333333341</v>
      </c>
      <c r="N64" s="107"/>
      <c r="O64" s="100">
        <f t="shared" si="36"/>
        <v>0.76</v>
      </c>
      <c r="P64" s="100">
        <f t="shared" si="37"/>
        <v>0.63333333333333341</v>
      </c>
      <c r="Q64" s="107"/>
      <c r="R64" s="1">
        <v>0.8</v>
      </c>
      <c r="S64" s="100">
        <f t="shared" si="38"/>
        <v>0.66666666666666674</v>
      </c>
      <c r="T64" s="107"/>
      <c r="U64" s="1">
        <f t="shared" si="39"/>
        <v>0.88400000000000001</v>
      </c>
      <c r="V64" s="100">
        <f t="shared" si="40"/>
        <v>0.73666666666666669</v>
      </c>
      <c r="W64" s="107"/>
      <c r="X64" s="110">
        <v>0.9</v>
      </c>
      <c r="Y64" s="110">
        <f t="shared" si="41"/>
        <v>0.75</v>
      </c>
      <c r="Z64" s="107"/>
      <c r="AA64" s="1">
        <f t="shared" si="42"/>
        <v>0.9900000000000001</v>
      </c>
      <c r="AB64" s="110">
        <f t="shared" si="43"/>
        <v>0.82500000000000007</v>
      </c>
      <c r="AC64" s="107"/>
      <c r="AD64" s="110">
        <v>1</v>
      </c>
      <c r="AE64" s="110">
        <f t="shared" si="44"/>
        <v>0.83333333333333337</v>
      </c>
      <c r="AF64" s="107"/>
    </row>
    <row r="65" spans="2:32" x14ac:dyDescent="0.3">
      <c r="B65" s="6" t="s">
        <v>81</v>
      </c>
      <c r="C65" s="5"/>
      <c r="D65" s="124"/>
      <c r="E65" s="5" t="s">
        <v>272</v>
      </c>
      <c r="F65" s="100">
        <v>0.6</v>
      </c>
      <c r="G65" s="100">
        <f t="shared" si="31"/>
        <v>0.5</v>
      </c>
      <c r="H65" s="100">
        <f t="shared" si="32"/>
        <v>0.76</v>
      </c>
      <c r="I65" s="100">
        <f t="shared" si="33"/>
        <v>0.63333333333333341</v>
      </c>
      <c r="K65" s="107"/>
      <c r="L65" s="100">
        <f t="shared" si="45"/>
        <v>0.76</v>
      </c>
      <c r="M65" s="100">
        <f t="shared" si="46"/>
        <v>0.63333333333333341</v>
      </c>
      <c r="N65" s="107"/>
      <c r="O65" s="100">
        <f t="shared" si="36"/>
        <v>0.76</v>
      </c>
      <c r="P65" s="100">
        <f t="shared" si="37"/>
        <v>0.63333333333333341</v>
      </c>
      <c r="Q65" s="107"/>
      <c r="R65" s="1">
        <v>0.8</v>
      </c>
      <c r="S65" s="100">
        <f t="shared" si="38"/>
        <v>0.66666666666666674</v>
      </c>
      <c r="T65" s="107"/>
      <c r="U65" s="1">
        <f t="shared" si="39"/>
        <v>0.88400000000000001</v>
      </c>
      <c r="V65" s="100">
        <f t="shared" si="40"/>
        <v>0.73666666666666669</v>
      </c>
      <c r="W65" s="107"/>
      <c r="X65" s="110">
        <v>0.9</v>
      </c>
      <c r="Y65" s="110">
        <f t="shared" si="41"/>
        <v>0.75</v>
      </c>
      <c r="Z65" s="107"/>
      <c r="AA65" s="1">
        <f t="shared" si="42"/>
        <v>0.9900000000000001</v>
      </c>
      <c r="AB65" s="110">
        <f t="shared" si="43"/>
        <v>0.82500000000000007</v>
      </c>
      <c r="AC65" s="107"/>
      <c r="AD65" s="110">
        <v>1</v>
      </c>
      <c r="AE65" s="110">
        <f t="shared" si="44"/>
        <v>0.83333333333333337</v>
      </c>
      <c r="AF65" s="107"/>
    </row>
    <row r="66" spans="2:32" x14ac:dyDescent="0.3">
      <c r="B66" s="6" t="s">
        <v>82</v>
      </c>
      <c r="C66" s="5"/>
      <c r="D66" s="124"/>
      <c r="E66" s="5" t="s">
        <v>273</v>
      </c>
      <c r="F66" s="100">
        <v>0.6</v>
      </c>
      <c r="G66" s="100">
        <f t="shared" si="31"/>
        <v>0.5</v>
      </c>
      <c r="H66" s="100">
        <f t="shared" si="32"/>
        <v>0.76</v>
      </c>
      <c r="I66" s="100">
        <f t="shared" si="33"/>
        <v>0.63333333333333341</v>
      </c>
      <c r="K66" s="107"/>
      <c r="L66" s="100">
        <f t="shared" si="45"/>
        <v>0.76</v>
      </c>
      <c r="M66" s="100">
        <f t="shared" si="46"/>
        <v>0.63333333333333341</v>
      </c>
      <c r="N66" s="107"/>
      <c r="O66" s="100">
        <f t="shared" si="36"/>
        <v>0.76</v>
      </c>
      <c r="P66" s="100">
        <f t="shared" si="37"/>
        <v>0.63333333333333341</v>
      </c>
      <c r="Q66" s="107"/>
      <c r="R66" s="1">
        <v>0.8</v>
      </c>
      <c r="S66" s="100">
        <f t="shared" si="38"/>
        <v>0.66666666666666674</v>
      </c>
      <c r="T66" s="107"/>
      <c r="U66" s="1">
        <f t="shared" si="39"/>
        <v>0.88400000000000001</v>
      </c>
      <c r="V66" s="100">
        <f t="shared" si="40"/>
        <v>0.73666666666666669</v>
      </c>
      <c r="W66" s="107"/>
      <c r="X66" s="110">
        <v>0.9</v>
      </c>
      <c r="Y66" s="110">
        <f t="shared" si="41"/>
        <v>0.75</v>
      </c>
      <c r="Z66" s="107"/>
      <c r="AA66" s="1">
        <f t="shared" si="42"/>
        <v>0.9900000000000001</v>
      </c>
      <c r="AB66" s="110">
        <f t="shared" si="43"/>
        <v>0.82500000000000007</v>
      </c>
      <c r="AC66" s="107"/>
      <c r="AD66" s="110">
        <v>1</v>
      </c>
      <c r="AE66" s="110">
        <f t="shared" si="44"/>
        <v>0.83333333333333337</v>
      </c>
      <c r="AF66" s="107"/>
    </row>
    <row r="67" spans="2:32" x14ac:dyDescent="0.3">
      <c r="B67" s="18" t="s">
        <v>83</v>
      </c>
      <c r="C67" s="19"/>
      <c r="D67" s="125"/>
      <c r="E67" s="19" t="s">
        <v>274</v>
      </c>
      <c r="F67" s="100">
        <v>0.6</v>
      </c>
      <c r="G67" s="100">
        <f t="shared" si="31"/>
        <v>0.5</v>
      </c>
      <c r="H67" s="100">
        <f t="shared" si="32"/>
        <v>0.76</v>
      </c>
      <c r="I67" s="100">
        <f t="shared" si="33"/>
        <v>0.63333333333333341</v>
      </c>
      <c r="K67" s="107"/>
      <c r="L67" s="100">
        <f t="shared" si="45"/>
        <v>0.76</v>
      </c>
      <c r="M67" s="100">
        <f t="shared" si="46"/>
        <v>0.63333333333333341</v>
      </c>
      <c r="N67" s="107"/>
      <c r="O67" s="100">
        <f t="shared" si="36"/>
        <v>0.76</v>
      </c>
      <c r="P67" s="100">
        <f t="shared" si="37"/>
        <v>0.63333333333333341</v>
      </c>
      <c r="Q67" s="107"/>
      <c r="R67" s="1">
        <v>0.8</v>
      </c>
      <c r="S67" s="100">
        <f t="shared" si="38"/>
        <v>0.66666666666666674</v>
      </c>
      <c r="T67" s="107"/>
      <c r="U67" s="1">
        <f t="shared" si="39"/>
        <v>0.88400000000000001</v>
      </c>
      <c r="V67" s="100">
        <f t="shared" si="40"/>
        <v>0.73666666666666669</v>
      </c>
      <c r="W67" s="107"/>
      <c r="X67" s="110">
        <v>0.9</v>
      </c>
      <c r="Y67" s="110">
        <f t="shared" si="41"/>
        <v>0.75</v>
      </c>
      <c r="Z67" s="107"/>
      <c r="AA67" s="1">
        <f t="shared" si="42"/>
        <v>0.9900000000000001</v>
      </c>
      <c r="AB67" s="110">
        <f t="shared" si="43"/>
        <v>0.82500000000000007</v>
      </c>
      <c r="AC67" s="107"/>
      <c r="AD67" s="110">
        <v>1</v>
      </c>
      <c r="AE67" s="110">
        <f t="shared" si="44"/>
        <v>0.83333333333333337</v>
      </c>
      <c r="AF67" s="107"/>
    </row>
    <row r="68" spans="2:32" x14ac:dyDescent="0.3">
      <c r="B68" s="12" t="s">
        <v>84</v>
      </c>
      <c r="C68" s="37"/>
      <c r="D68" s="37"/>
      <c r="E68" s="37"/>
      <c r="K68" s="107"/>
      <c r="L68" s="100"/>
      <c r="M68" s="100"/>
      <c r="N68" s="107"/>
      <c r="Q68" s="107"/>
      <c r="T68" s="107"/>
      <c r="W68" s="107"/>
      <c r="Z68" s="107"/>
      <c r="AA68" s="100"/>
      <c r="AC68" s="107"/>
      <c r="AF68" s="107"/>
    </row>
    <row r="69" spans="2:32" ht="51" customHeight="1" x14ac:dyDescent="0.3">
      <c r="B69" s="38" t="s">
        <v>85</v>
      </c>
      <c r="C69" s="14" t="s">
        <v>86</v>
      </c>
      <c r="D69" s="122" t="s">
        <v>48</v>
      </c>
      <c r="E69" s="47"/>
      <c r="K69" s="107"/>
      <c r="L69" s="100"/>
      <c r="M69" s="100"/>
      <c r="N69" s="107"/>
      <c r="Q69" s="107"/>
      <c r="T69" s="107"/>
      <c r="W69" s="107"/>
      <c r="Z69" s="107"/>
      <c r="AA69" s="100"/>
      <c r="AC69" s="107"/>
      <c r="AF69" s="107"/>
    </row>
    <row r="70" spans="2:32" x14ac:dyDescent="0.3">
      <c r="B70" s="48" t="s">
        <v>87</v>
      </c>
      <c r="C70" s="14"/>
      <c r="D70" s="122"/>
      <c r="E70" s="47" t="s">
        <v>275</v>
      </c>
      <c r="F70" s="100">
        <v>3.3</v>
      </c>
      <c r="G70" s="100">
        <f t="shared" ref="G70:G76" si="47">F70/1.2</f>
        <v>2.75</v>
      </c>
      <c r="H70" s="100">
        <f t="shared" ref="H70:H76" si="48">+F70</f>
        <v>3.3</v>
      </c>
      <c r="I70" s="100">
        <f t="shared" ref="I70:I76" si="49">H70/1.2</f>
        <v>2.75</v>
      </c>
      <c r="K70" s="107"/>
      <c r="L70" s="100">
        <f t="shared" ref="L70:L76" si="50">(+H70+H70*$M$2)</f>
        <v>3.3</v>
      </c>
      <c r="M70" s="100">
        <f t="shared" ref="M70:M76" si="51">L70/1.2</f>
        <v>2.75</v>
      </c>
      <c r="N70" s="107"/>
      <c r="O70" s="100">
        <f t="shared" ref="O70:O76" si="52">(+L70+L70*$M$2)</f>
        <v>3.3</v>
      </c>
      <c r="P70" s="100">
        <f t="shared" ref="P70:P76" si="53">O70/1.2</f>
        <v>2.75</v>
      </c>
      <c r="Q70" s="107"/>
      <c r="R70" s="1">
        <v>3.7</v>
      </c>
      <c r="S70" s="100">
        <f t="shared" ref="S70:S76" si="54">R70/1.2</f>
        <v>3.0833333333333335</v>
      </c>
      <c r="T70" s="107"/>
      <c r="U70" s="1">
        <f t="shared" ref="U70:U76" si="55">R70*(1+$V$2)</f>
        <v>4.0884999999999998</v>
      </c>
      <c r="V70" s="100">
        <f t="shared" ref="V70:V76" si="56">U70/1.2</f>
        <v>3.4070833333333335</v>
      </c>
      <c r="W70" s="107"/>
      <c r="X70" s="110">
        <v>4.0999999999999996</v>
      </c>
      <c r="Y70" s="110">
        <f t="shared" ref="Y70:Y76" si="57">X70/1.2</f>
        <v>3.4166666666666665</v>
      </c>
      <c r="Z70" s="107"/>
      <c r="AA70" s="1">
        <f t="shared" ref="AA70" si="58">X70*(1+$AB$2)</f>
        <v>4.51</v>
      </c>
      <c r="AB70" s="110">
        <f t="shared" ref="AB70:AB78" si="59">AA70/1.2</f>
        <v>3.7583333333333333</v>
      </c>
      <c r="AC70" s="107"/>
      <c r="AD70" s="110">
        <v>4.5</v>
      </c>
      <c r="AE70" s="110">
        <f t="shared" ref="AE70:AE78" si="60">AD70/1.2</f>
        <v>3.75</v>
      </c>
      <c r="AF70" s="107"/>
    </row>
    <row r="71" spans="2:32" x14ac:dyDescent="0.3">
      <c r="B71" s="48" t="s">
        <v>88</v>
      </c>
      <c r="C71" s="14"/>
      <c r="D71" s="122"/>
      <c r="E71" s="14" t="s">
        <v>276</v>
      </c>
      <c r="F71" s="100">
        <v>3.3</v>
      </c>
      <c r="G71" s="100">
        <f t="shared" si="47"/>
        <v>2.75</v>
      </c>
      <c r="H71" s="100">
        <f t="shared" si="48"/>
        <v>3.3</v>
      </c>
      <c r="I71" s="100">
        <f t="shared" si="49"/>
        <v>2.75</v>
      </c>
      <c r="K71" s="107"/>
      <c r="L71" s="100">
        <f t="shared" si="50"/>
        <v>3.3</v>
      </c>
      <c r="M71" s="100">
        <f t="shared" si="51"/>
        <v>2.75</v>
      </c>
      <c r="N71" s="107"/>
      <c r="O71" s="100">
        <f t="shared" si="52"/>
        <v>3.3</v>
      </c>
      <c r="P71" s="100">
        <f t="shared" si="53"/>
        <v>2.75</v>
      </c>
      <c r="Q71" s="107"/>
      <c r="R71" s="1">
        <v>3.7</v>
      </c>
      <c r="S71" s="100">
        <f t="shared" si="54"/>
        <v>3.0833333333333335</v>
      </c>
      <c r="T71" s="107"/>
      <c r="U71" s="1">
        <f t="shared" si="55"/>
        <v>4.0884999999999998</v>
      </c>
      <c r="V71" s="100">
        <f t="shared" si="56"/>
        <v>3.4070833333333335</v>
      </c>
      <c r="W71" s="107"/>
      <c r="X71" s="110">
        <v>4.0999999999999996</v>
      </c>
      <c r="Y71" s="110">
        <f t="shared" si="57"/>
        <v>3.4166666666666665</v>
      </c>
      <c r="Z71" s="107"/>
      <c r="AA71" s="1">
        <f t="shared" ref="AA71:AA76" si="61">X71*(1+$AB$2)</f>
        <v>4.51</v>
      </c>
      <c r="AB71" s="110">
        <f t="shared" si="59"/>
        <v>3.7583333333333333</v>
      </c>
      <c r="AC71" s="107"/>
      <c r="AD71" s="110">
        <v>4.5</v>
      </c>
      <c r="AE71" s="110">
        <f t="shared" si="60"/>
        <v>3.75</v>
      </c>
      <c r="AF71" s="107"/>
    </row>
    <row r="72" spans="2:32" x14ac:dyDescent="0.3">
      <c r="B72" s="48" t="s">
        <v>89</v>
      </c>
      <c r="C72" s="14"/>
      <c r="D72" s="122"/>
      <c r="E72" s="14" t="s">
        <v>277</v>
      </c>
      <c r="F72" s="100">
        <v>3.3</v>
      </c>
      <c r="G72" s="100">
        <f t="shared" si="47"/>
        <v>2.75</v>
      </c>
      <c r="H72" s="100">
        <f t="shared" si="48"/>
        <v>3.3</v>
      </c>
      <c r="I72" s="100">
        <f t="shared" si="49"/>
        <v>2.75</v>
      </c>
      <c r="K72" s="107"/>
      <c r="L72" s="100">
        <f t="shared" si="50"/>
        <v>3.3</v>
      </c>
      <c r="M72" s="100">
        <f t="shared" si="51"/>
        <v>2.75</v>
      </c>
      <c r="N72" s="107"/>
      <c r="O72" s="100">
        <f t="shared" si="52"/>
        <v>3.3</v>
      </c>
      <c r="P72" s="100">
        <f t="shared" si="53"/>
        <v>2.75</v>
      </c>
      <c r="Q72" s="107"/>
      <c r="R72" s="1">
        <v>3.7</v>
      </c>
      <c r="S72" s="100">
        <f t="shared" si="54"/>
        <v>3.0833333333333335</v>
      </c>
      <c r="T72" s="107"/>
      <c r="U72" s="1">
        <f t="shared" si="55"/>
        <v>4.0884999999999998</v>
      </c>
      <c r="V72" s="100">
        <f t="shared" si="56"/>
        <v>3.4070833333333335</v>
      </c>
      <c r="W72" s="107"/>
      <c r="X72" s="110">
        <v>4.0999999999999996</v>
      </c>
      <c r="Y72" s="110">
        <f t="shared" si="57"/>
        <v>3.4166666666666665</v>
      </c>
      <c r="Z72" s="107"/>
      <c r="AA72" s="1">
        <f t="shared" si="61"/>
        <v>4.51</v>
      </c>
      <c r="AB72" s="110">
        <f t="shared" si="59"/>
        <v>3.7583333333333333</v>
      </c>
      <c r="AC72" s="107"/>
      <c r="AD72" s="110">
        <v>4.5</v>
      </c>
      <c r="AE72" s="110">
        <f t="shared" si="60"/>
        <v>3.75</v>
      </c>
      <c r="AF72" s="107"/>
    </row>
    <row r="73" spans="2:32" x14ac:dyDescent="0.3">
      <c r="B73" s="48" t="s">
        <v>90</v>
      </c>
      <c r="C73" s="14"/>
      <c r="D73" s="122"/>
      <c r="E73" s="14" t="s">
        <v>278</v>
      </c>
      <c r="F73" s="100">
        <v>3.3</v>
      </c>
      <c r="G73" s="100">
        <f t="shared" si="47"/>
        <v>2.75</v>
      </c>
      <c r="H73" s="100">
        <f t="shared" si="48"/>
        <v>3.3</v>
      </c>
      <c r="I73" s="100">
        <f t="shared" si="49"/>
        <v>2.75</v>
      </c>
      <c r="K73" s="107"/>
      <c r="L73" s="100">
        <f t="shared" si="50"/>
        <v>3.3</v>
      </c>
      <c r="M73" s="100">
        <f t="shared" si="51"/>
        <v>2.75</v>
      </c>
      <c r="N73" s="107"/>
      <c r="O73" s="100">
        <f t="shared" si="52"/>
        <v>3.3</v>
      </c>
      <c r="P73" s="100">
        <f t="shared" si="53"/>
        <v>2.75</v>
      </c>
      <c r="Q73" s="107"/>
      <c r="R73" s="1">
        <v>3.7</v>
      </c>
      <c r="S73" s="100">
        <f t="shared" si="54"/>
        <v>3.0833333333333335</v>
      </c>
      <c r="T73" s="107"/>
      <c r="U73" s="1">
        <f t="shared" si="55"/>
        <v>4.0884999999999998</v>
      </c>
      <c r="V73" s="100">
        <f t="shared" si="56"/>
        <v>3.4070833333333335</v>
      </c>
      <c r="W73" s="107"/>
      <c r="X73" s="110">
        <v>4.0999999999999996</v>
      </c>
      <c r="Y73" s="110">
        <f t="shared" si="57"/>
        <v>3.4166666666666665</v>
      </c>
      <c r="Z73" s="107"/>
      <c r="AA73" s="1">
        <f t="shared" si="61"/>
        <v>4.51</v>
      </c>
      <c r="AB73" s="110">
        <f t="shared" si="59"/>
        <v>3.7583333333333333</v>
      </c>
      <c r="AC73" s="107"/>
      <c r="AD73" s="110">
        <v>4.5</v>
      </c>
      <c r="AE73" s="110">
        <f t="shared" si="60"/>
        <v>3.75</v>
      </c>
      <c r="AF73" s="107"/>
    </row>
    <row r="74" spans="2:32" x14ac:dyDescent="0.3">
      <c r="B74" s="48" t="s">
        <v>91</v>
      </c>
      <c r="C74" s="14"/>
      <c r="D74" s="122"/>
      <c r="E74" s="14" t="s">
        <v>279</v>
      </c>
      <c r="F74" s="100">
        <v>3.3</v>
      </c>
      <c r="G74" s="100">
        <f t="shared" si="47"/>
        <v>2.75</v>
      </c>
      <c r="H74" s="100">
        <f t="shared" si="48"/>
        <v>3.3</v>
      </c>
      <c r="I74" s="100">
        <f t="shared" si="49"/>
        <v>2.75</v>
      </c>
      <c r="K74" s="107"/>
      <c r="L74" s="100">
        <f t="shared" si="50"/>
        <v>3.3</v>
      </c>
      <c r="M74" s="100">
        <f t="shared" si="51"/>
        <v>2.75</v>
      </c>
      <c r="N74" s="107"/>
      <c r="O74" s="100">
        <f t="shared" si="52"/>
        <v>3.3</v>
      </c>
      <c r="P74" s="100">
        <f t="shared" si="53"/>
        <v>2.75</v>
      </c>
      <c r="Q74" s="107"/>
      <c r="R74" s="1">
        <v>3.7</v>
      </c>
      <c r="S74" s="100">
        <f t="shared" si="54"/>
        <v>3.0833333333333335</v>
      </c>
      <c r="T74" s="107"/>
      <c r="U74" s="1">
        <f t="shared" si="55"/>
        <v>4.0884999999999998</v>
      </c>
      <c r="V74" s="100">
        <f t="shared" si="56"/>
        <v>3.4070833333333335</v>
      </c>
      <c r="W74" s="107"/>
      <c r="X74" s="110">
        <v>4.0999999999999996</v>
      </c>
      <c r="Y74" s="110">
        <f t="shared" si="57"/>
        <v>3.4166666666666665</v>
      </c>
      <c r="Z74" s="107"/>
      <c r="AA74" s="1">
        <f t="shared" si="61"/>
        <v>4.51</v>
      </c>
      <c r="AB74" s="110">
        <f t="shared" si="59"/>
        <v>3.7583333333333333</v>
      </c>
      <c r="AC74" s="107"/>
      <c r="AD74" s="110">
        <v>4.5</v>
      </c>
      <c r="AE74" s="110">
        <f t="shared" si="60"/>
        <v>3.75</v>
      </c>
      <c r="AF74" s="107"/>
    </row>
    <row r="75" spans="2:32" x14ac:dyDescent="0.3">
      <c r="B75" s="48" t="s">
        <v>92</v>
      </c>
      <c r="C75" s="14"/>
      <c r="D75" s="122"/>
      <c r="E75" s="14" t="s">
        <v>280</v>
      </c>
      <c r="F75" s="100">
        <v>3.3</v>
      </c>
      <c r="G75" s="100">
        <f t="shared" si="47"/>
        <v>2.75</v>
      </c>
      <c r="H75" s="100">
        <f t="shared" si="48"/>
        <v>3.3</v>
      </c>
      <c r="I75" s="100">
        <f t="shared" si="49"/>
        <v>2.75</v>
      </c>
      <c r="K75" s="107"/>
      <c r="L75" s="100">
        <f t="shared" si="50"/>
        <v>3.3</v>
      </c>
      <c r="M75" s="100">
        <f t="shared" si="51"/>
        <v>2.75</v>
      </c>
      <c r="N75" s="107"/>
      <c r="O75" s="100">
        <f t="shared" si="52"/>
        <v>3.3</v>
      </c>
      <c r="P75" s="100">
        <f t="shared" si="53"/>
        <v>2.75</v>
      </c>
      <c r="Q75" s="107"/>
      <c r="R75" s="1">
        <v>3.7</v>
      </c>
      <c r="S75" s="100">
        <f t="shared" si="54"/>
        <v>3.0833333333333335</v>
      </c>
      <c r="T75" s="107"/>
      <c r="U75" s="1">
        <f t="shared" si="55"/>
        <v>4.0884999999999998</v>
      </c>
      <c r="V75" s="100">
        <f t="shared" si="56"/>
        <v>3.4070833333333335</v>
      </c>
      <c r="W75" s="107"/>
      <c r="X75" s="110">
        <v>4.0999999999999996</v>
      </c>
      <c r="Y75" s="110">
        <f t="shared" si="57"/>
        <v>3.4166666666666665</v>
      </c>
      <c r="Z75" s="107"/>
      <c r="AA75" s="1">
        <f t="shared" si="61"/>
        <v>4.51</v>
      </c>
      <c r="AB75" s="110">
        <f t="shared" si="59"/>
        <v>3.7583333333333333</v>
      </c>
      <c r="AC75" s="107"/>
      <c r="AD75" s="110">
        <v>4.5</v>
      </c>
      <c r="AE75" s="110">
        <f t="shared" si="60"/>
        <v>3.75</v>
      </c>
      <c r="AF75" s="107"/>
    </row>
    <row r="76" spans="2:32" ht="16.600000000000001" customHeight="1" x14ac:dyDescent="0.3">
      <c r="B76" s="49" t="s">
        <v>93</v>
      </c>
      <c r="C76" s="43"/>
      <c r="D76" s="123"/>
      <c r="E76" s="50" t="s">
        <v>281</v>
      </c>
      <c r="F76" s="100">
        <v>3.3</v>
      </c>
      <c r="G76" s="100">
        <f t="shared" si="47"/>
        <v>2.75</v>
      </c>
      <c r="H76" s="100">
        <f t="shared" si="48"/>
        <v>3.3</v>
      </c>
      <c r="I76" s="100">
        <f t="shared" si="49"/>
        <v>2.75</v>
      </c>
      <c r="K76" s="107"/>
      <c r="L76" s="100">
        <f t="shared" si="50"/>
        <v>3.3</v>
      </c>
      <c r="M76" s="100">
        <f t="shared" si="51"/>
        <v>2.75</v>
      </c>
      <c r="N76" s="107"/>
      <c r="O76" s="100">
        <f t="shared" si="52"/>
        <v>3.3</v>
      </c>
      <c r="P76" s="100">
        <f t="shared" si="53"/>
        <v>2.75</v>
      </c>
      <c r="Q76" s="107"/>
      <c r="R76" s="1">
        <v>3.7</v>
      </c>
      <c r="S76" s="100">
        <f t="shared" si="54"/>
        <v>3.0833333333333335</v>
      </c>
      <c r="T76" s="107"/>
      <c r="U76" s="1">
        <f t="shared" si="55"/>
        <v>4.0884999999999998</v>
      </c>
      <c r="V76" s="100">
        <f t="shared" si="56"/>
        <v>3.4070833333333335</v>
      </c>
      <c r="W76" s="107"/>
      <c r="X76" s="110">
        <v>4.0999999999999996</v>
      </c>
      <c r="Y76" s="110">
        <f t="shared" si="57"/>
        <v>3.4166666666666665</v>
      </c>
      <c r="Z76" s="107"/>
      <c r="AA76" s="1">
        <f t="shared" si="61"/>
        <v>4.51</v>
      </c>
      <c r="AB76" s="110">
        <f t="shared" si="59"/>
        <v>3.7583333333333333</v>
      </c>
      <c r="AC76" s="107"/>
      <c r="AD76" s="110">
        <v>4.5</v>
      </c>
      <c r="AE76" s="110">
        <f t="shared" si="60"/>
        <v>3.75</v>
      </c>
      <c r="AF76" s="107"/>
    </row>
    <row r="77" spans="2:32" x14ac:dyDescent="0.3">
      <c r="B77" s="51" t="s">
        <v>94</v>
      </c>
      <c r="C77" s="29"/>
      <c r="D77" s="29"/>
      <c r="E77" s="31"/>
      <c r="K77" s="107"/>
      <c r="L77" s="100"/>
      <c r="M77" s="100"/>
      <c r="N77" s="107"/>
      <c r="Q77" s="107"/>
      <c r="T77" s="107"/>
      <c r="W77" s="107"/>
      <c r="Z77" s="107"/>
      <c r="AA77" s="100"/>
      <c r="AC77" s="107"/>
      <c r="AF77" s="107"/>
    </row>
    <row r="78" spans="2:32" ht="60.5" x14ac:dyDescent="0.3">
      <c r="B78" s="42" t="s">
        <v>95</v>
      </c>
      <c r="C78" s="42" t="s">
        <v>96</v>
      </c>
      <c r="D78" s="42" t="s">
        <v>48</v>
      </c>
      <c r="E78" s="52" t="s">
        <v>282</v>
      </c>
      <c r="F78" s="100">
        <v>2.87</v>
      </c>
      <c r="G78" s="100">
        <f>F78/1.2</f>
        <v>2.3916666666666671</v>
      </c>
      <c r="H78" s="100">
        <f>+F78</f>
        <v>2.87</v>
      </c>
      <c r="I78" s="100">
        <f>H78/1.2</f>
        <v>2.3916666666666671</v>
      </c>
      <c r="K78" s="107"/>
      <c r="L78" s="100">
        <f t="shared" ref="L78" si="62">(+H78+H78*$M$2)</f>
        <v>2.87</v>
      </c>
      <c r="M78" s="100">
        <f t="shared" ref="M78" si="63">L78/1.2</f>
        <v>2.3916666666666671</v>
      </c>
      <c r="N78" s="107"/>
      <c r="O78" s="100">
        <f>(+L78+L78*$M$2)</f>
        <v>2.87</v>
      </c>
      <c r="P78" s="100">
        <f t="shared" ref="P78" si="64">O78/1.2</f>
        <v>2.3916666666666671</v>
      </c>
      <c r="Q78" s="107"/>
      <c r="R78" s="1">
        <v>3.2</v>
      </c>
      <c r="S78" s="100">
        <f t="shared" ref="S78" si="65">R78/1.2</f>
        <v>2.666666666666667</v>
      </c>
      <c r="T78" s="107"/>
      <c r="U78" s="1">
        <f t="shared" ref="U78" si="66">R78*(1+$V$2)</f>
        <v>3.536</v>
      </c>
      <c r="V78" s="100">
        <f t="shared" ref="V78" si="67">U78/1.2</f>
        <v>2.9466666666666668</v>
      </c>
      <c r="W78" s="107"/>
      <c r="X78" s="110">
        <v>3.5</v>
      </c>
      <c r="Y78" s="110">
        <f t="shared" ref="Y78" si="68">X78/1.2</f>
        <v>2.916666666666667</v>
      </c>
      <c r="Z78" s="107"/>
      <c r="AA78" s="1">
        <f t="shared" ref="AA78" si="69">X78*(1+$AB$2)</f>
        <v>3.8500000000000005</v>
      </c>
      <c r="AB78" s="110">
        <f t="shared" si="59"/>
        <v>3.2083333333333339</v>
      </c>
      <c r="AC78" s="107"/>
      <c r="AD78" s="110">
        <v>3.9</v>
      </c>
      <c r="AE78" s="110">
        <f t="shared" si="60"/>
        <v>3.25</v>
      </c>
      <c r="AF78" s="107"/>
    </row>
    <row r="79" spans="2:32" ht="24.2" x14ac:dyDescent="0.3">
      <c r="B79" s="12" t="s">
        <v>97</v>
      </c>
      <c r="C79" s="36"/>
      <c r="D79" s="92"/>
      <c r="E79" s="36"/>
      <c r="K79" s="107"/>
      <c r="L79" s="100"/>
      <c r="M79" s="100"/>
      <c r="N79" s="107"/>
      <c r="Q79" s="107"/>
      <c r="T79" s="107"/>
      <c r="W79" s="107"/>
      <c r="Z79" s="107"/>
      <c r="AA79" s="100"/>
      <c r="AC79" s="107"/>
      <c r="AF79" s="107"/>
    </row>
    <row r="80" spans="2:32" ht="36.299999999999997" x14ac:dyDescent="0.3">
      <c r="B80" s="38" t="s">
        <v>98</v>
      </c>
      <c r="C80" s="38" t="s">
        <v>99</v>
      </c>
      <c r="D80" s="53" t="s">
        <v>100</v>
      </c>
      <c r="E80" s="38" t="s">
        <v>101</v>
      </c>
      <c r="K80" s="107"/>
      <c r="L80" s="100"/>
      <c r="M80" s="100"/>
      <c r="N80" s="107"/>
      <c r="Q80" s="107"/>
      <c r="T80" s="107"/>
      <c r="W80" s="107"/>
      <c r="Z80" s="107"/>
      <c r="AA80" s="100"/>
      <c r="AC80" s="107"/>
      <c r="AF80" s="107"/>
    </row>
    <row r="81" spans="2:32" ht="48.4" x14ac:dyDescent="0.3">
      <c r="B81" s="48"/>
      <c r="C81" s="54" t="s">
        <v>102</v>
      </c>
      <c r="D81" s="54" t="s">
        <v>103</v>
      </c>
      <c r="E81" s="54" t="s">
        <v>104</v>
      </c>
      <c r="K81" s="107"/>
      <c r="L81" s="100"/>
      <c r="M81" s="100"/>
      <c r="N81" s="107"/>
      <c r="Q81" s="107"/>
      <c r="T81" s="107"/>
      <c r="W81" s="107"/>
      <c r="Z81" s="107"/>
      <c r="AA81" s="100"/>
      <c r="AC81" s="107"/>
      <c r="AF81" s="107"/>
    </row>
    <row r="82" spans="2:32" ht="15" customHeight="1" x14ac:dyDescent="0.3">
      <c r="B82" s="48" t="s">
        <v>105</v>
      </c>
      <c r="C82" s="143" t="s">
        <v>106</v>
      </c>
      <c r="D82" s="144" t="s">
        <v>48</v>
      </c>
      <c r="E82" s="6" t="s">
        <v>283</v>
      </c>
      <c r="F82" s="100">
        <v>1.1399999999999999</v>
      </c>
      <c r="G82" s="100">
        <f t="shared" ref="G82:G95" si="70">F82/1.2</f>
        <v>0.95</v>
      </c>
      <c r="H82" s="100">
        <f t="shared" ref="H82:H95" si="71">+F82</f>
        <v>1.1399999999999999</v>
      </c>
      <c r="I82" s="100">
        <f t="shared" ref="I82:I95" si="72">H82/1.2</f>
        <v>0.95</v>
      </c>
      <c r="K82" s="107"/>
      <c r="L82" s="100">
        <f t="shared" ref="L82:L95" si="73">(+H82+H82*$M$2)</f>
        <v>1.1399999999999999</v>
      </c>
      <c r="M82" s="100">
        <f t="shared" ref="M82:M95" si="74">L82/1.2</f>
        <v>0.95</v>
      </c>
      <c r="N82" s="107"/>
      <c r="O82" s="100">
        <f t="shared" ref="O82:O95" si="75">(+L82+L82*$M$2)</f>
        <v>1.1399999999999999</v>
      </c>
      <c r="P82" s="100">
        <f t="shared" ref="P82:P95" si="76">O82/1.2</f>
        <v>0.95</v>
      </c>
      <c r="Q82" s="107"/>
      <c r="R82" s="1">
        <v>1.3</v>
      </c>
      <c r="S82" s="100">
        <f t="shared" ref="S82:S95" si="77">R82/1.2</f>
        <v>1.0833333333333335</v>
      </c>
      <c r="T82" s="107"/>
      <c r="U82" s="1">
        <f t="shared" ref="U82:U95" si="78">R82*(1+$V$2)</f>
        <v>1.4365000000000001</v>
      </c>
      <c r="V82" s="100">
        <f t="shared" ref="V82:V95" si="79">U82/1.2</f>
        <v>1.1970833333333335</v>
      </c>
      <c r="W82" s="107"/>
      <c r="X82" s="110">
        <v>1.4</v>
      </c>
      <c r="Y82" s="110">
        <f t="shared" ref="Y82:Y95" si="80">X82/1.2</f>
        <v>1.1666666666666667</v>
      </c>
      <c r="Z82" s="107"/>
      <c r="AA82" s="1">
        <f t="shared" ref="AA82:AA88" si="81">X82*(1+$AB$2)</f>
        <v>1.54</v>
      </c>
      <c r="AB82" s="110">
        <f t="shared" ref="AB82:AB97" si="82">AA82/1.2</f>
        <v>1.2833333333333334</v>
      </c>
      <c r="AC82" s="107"/>
      <c r="AD82" s="110">
        <v>1.5</v>
      </c>
      <c r="AE82" s="110">
        <f t="shared" ref="AE82:AE97" si="83">AD82/1.2</f>
        <v>1.25</v>
      </c>
      <c r="AF82" s="107"/>
    </row>
    <row r="83" spans="2:32" x14ac:dyDescent="0.3">
      <c r="B83" s="48" t="s">
        <v>107</v>
      </c>
      <c r="C83" s="143"/>
      <c r="D83" s="122"/>
      <c r="E83" s="48" t="s">
        <v>284</v>
      </c>
      <c r="F83" s="100">
        <v>1.1399999999999999</v>
      </c>
      <c r="G83" s="100">
        <f t="shared" si="70"/>
        <v>0.95</v>
      </c>
      <c r="H83" s="100">
        <f t="shared" si="71"/>
        <v>1.1399999999999999</v>
      </c>
      <c r="I83" s="100">
        <f t="shared" si="72"/>
        <v>0.95</v>
      </c>
      <c r="K83" s="107"/>
      <c r="L83" s="100">
        <f t="shared" si="73"/>
        <v>1.1399999999999999</v>
      </c>
      <c r="M83" s="100">
        <f t="shared" si="74"/>
        <v>0.95</v>
      </c>
      <c r="N83" s="107"/>
      <c r="O83" s="100">
        <f t="shared" si="75"/>
        <v>1.1399999999999999</v>
      </c>
      <c r="P83" s="100">
        <f t="shared" si="76"/>
        <v>0.95</v>
      </c>
      <c r="Q83" s="107"/>
      <c r="R83" s="1">
        <v>1.3</v>
      </c>
      <c r="S83" s="100">
        <f t="shared" si="77"/>
        <v>1.0833333333333335</v>
      </c>
      <c r="T83" s="107"/>
      <c r="U83" s="1">
        <f t="shared" si="78"/>
        <v>1.4365000000000001</v>
      </c>
      <c r="V83" s="100">
        <f t="shared" si="79"/>
        <v>1.1970833333333335</v>
      </c>
      <c r="W83" s="107"/>
      <c r="X83" s="110">
        <v>1.4</v>
      </c>
      <c r="Y83" s="110">
        <f t="shared" si="80"/>
        <v>1.1666666666666667</v>
      </c>
      <c r="Z83" s="107"/>
      <c r="AA83" s="1">
        <f t="shared" si="81"/>
        <v>1.54</v>
      </c>
      <c r="AB83" s="110">
        <f t="shared" si="82"/>
        <v>1.2833333333333334</v>
      </c>
      <c r="AC83" s="107"/>
      <c r="AD83" s="110">
        <v>1.5</v>
      </c>
      <c r="AE83" s="110">
        <f t="shared" si="83"/>
        <v>1.25</v>
      </c>
      <c r="AF83" s="107"/>
    </row>
    <row r="84" spans="2:32" x14ac:dyDescent="0.3">
      <c r="B84" s="48" t="s">
        <v>108</v>
      </c>
      <c r="C84" s="143"/>
      <c r="D84" s="122"/>
      <c r="E84" s="38" t="s">
        <v>285</v>
      </c>
      <c r="F84" s="100">
        <v>1.1399999999999999</v>
      </c>
      <c r="G84" s="100">
        <f t="shared" si="70"/>
        <v>0.95</v>
      </c>
      <c r="H84" s="100">
        <f t="shared" si="71"/>
        <v>1.1399999999999999</v>
      </c>
      <c r="I84" s="100">
        <f t="shared" si="72"/>
        <v>0.95</v>
      </c>
      <c r="K84" s="107"/>
      <c r="L84" s="100">
        <f t="shared" si="73"/>
        <v>1.1399999999999999</v>
      </c>
      <c r="M84" s="100">
        <f t="shared" si="74"/>
        <v>0.95</v>
      </c>
      <c r="N84" s="107"/>
      <c r="O84" s="100">
        <f t="shared" si="75"/>
        <v>1.1399999999999999</v>
      </c>
      <c r="P84" s="100">
        <f t="shared" si="76"/>
        <v>0.95</v>
      </c>
      <c r="Q84" s="107"/>
      <c r="R84" s="1">
        <v>1.3</v>
      </c>
      <c r="S84" s="100">
        <f t="shared" si="77"/>
        <v>1.0833333333333335</v>
      </c>
      <c r="T84" s="107"/>
      <c r="U84" s="1">
        <f t="shared" si="78"/>
        <v>1.4365000000000001</v>
      </c>
      <c r="V84" s="100">
        <f t="shared" si="79"/>
        <v>1.1970833333333335</v>
      </c>
      <c r="W84" s="107"/>
      <c r="X84" s="110">
        <v>1.4</v>
      </c>
      <c r="Y84" s="110">
        <f t="shared" si="80"/>
        <v>1.1666666666666667</v>
      </c>
      <c r="Z84" s="107"/>
      <c r="AA84" s="1">
        <f t="shared" si="81"/>
        <v>1.54</v>
      </c>
      <c r="AB84" s="110">
        <f t="shared" si="82"/>
        <v>1.2833333333333334</v>
      </c>
      <c r="AC84" s="107"/>
      <c r="AD84" s="110">
        <v>1.5</v>
      </c>
      <c r="AE84" s="110">
        <f t="shared" si="83"/>
        <v>1.25</v>
      </c>
      <c r="AF84" s="107"/>
    </row>
    <row r="85" spans="2:32" ht="15" customHeight="1" x14ac:dyDescent="0.3">
      <c r="B85" s="48" t="s">
        <v>109</v>
      </c>
      <c r="C85" s="143" t="s">
        <v>110</v>
      </c>
      <c r="D85" s="122"/>
      <c r="E85" s="38" t="s">
        <v>286</v>
      </c>
      <c r="F85" s="100">
        <v>1.1399999999999999</v>
      </c>
      <c r="G85" s="100">
        <f t="shared" si="70"/>
        <v>0.95</v>
      </c>
      <c r="H85" s="100">
        <f t="shared" si="71"/>
        <v>1.1399999999999999</v>
      </c>
      <c r="I85" s="100">
        <f t="shared" si="72"/>
        <v>0.95</v>
      </c>
      <c r="K85" s="107"/>
      <c r="L85" s="100">
        <f t="shared" si="73"/>
        <v>1.1399999999999999</v>
      </c>
      <c r="M85" s="100">
        <f t="shared" si="74"/>
        <v>0.95</v>
      </c>
      <c r="N85" s="107"/>
      <c r="O85" s="100">
        <f t="shared" si="75"/>
        <v>1.1399999999999999</v>
      </c>
      <c r="P85" s="100">
        <f t="shared" si="76"/>
        <v>0.95</v>
      </c>
      <c r="Q85" s="107"/>
      <c r="R85" s="1">
        <v>1.3</v>
      </c>
      <c r="S85" s="100">
        <f t="shared" si="77"/>
        <v>1.0833333333333335</v>
      </c>
      <c r="T85" s="107"/>
      <c r="U85" s="1">
        <f t="shared" si="78"/>
        <v>1.4365000000000001</v>
      </c>
      <c r="V85" s="100">
        <f t="shared" si="79"/>
        <v>1.1970833333333335</v>
      </c>
      <c r="W85" s="107"/>
      <c r="X85" s="110">
        <v>1.4</v>
      </c>
      <c r="Y85" s="110">
        <f t="shared" si="80"/>
        <v>1.1666666666666667</v>
      </c>
      <c r="Z85" s="107"/>
      <c r="AA85" s="1">
        <f t="shared" si="81"/>
        <v>1.54</v>
      </c>
      <c r="AB85" s="110">
        <f t="shared" si="82"/>
        <v>1.2833333333333334</v>
      </c>
      <c r="AC85" s="107"/>
      <c r="AD85" s="110">
        <v>1.5</v>
      </c>
      <c r="AE85" s="110">
        <f t="shared" si="83"/>
        <v>1.25</v>
      </c>
      <c r="AF85" s="107"/>
    </row>
    <row r="86" spans="2:32" x14ac:dyDescent="0.3">
      <c r="B86" s="48" t="s">
        <v>111</v>
      </c>
      <c r="C86" s="143"/>
      <c r="D86" s="122"/>
      <c r="E86" s="38" t="s">
        <v>287</v>
      </c>
      <c r="F86" s="100">
        <v>1.1399999999999999</v>
      </c>
      <c r="G86" s="100">
        <f t="shared" si="70"/>
        <v>0.95</v>
      </c>
      <c r="H86" s="100">
        <f t="shared" si="71"/>
        <v>1.1399999999999999</v>
      </c>
      <c r="I86" s="100">
        <f t="shared" si="72"/>
        <v>0.95</v>
      </c>
      <c r="K86" s="107"/>
      <c r="L86" s="100">
        <f t="shared" si="73"/>
        <v>1.1399999999999999</v>
      </c>
      <c r="M86" s="100">
        <f t="shared" si="74"/>
        <v>0.95</v>
      </c>
      <c r="N86" s="107"/>
      <c r="O86" s="100">
        <f t="shared" si="75"/>
        <v>1.1399999999999999</v>
      </c>
      <c r="P86" s="100">
        <f t="shared" si="76"/>
        <v>0.95</v>
      </c>
      <c r="Q86" s="107"/>
      <c r="R86" s="1">
        <v>1.3</v>
      </c>
      <c r="S86" s="100">
        <f t="shared" si="77"/>
        <v>1.0833333333333335</v>
      </c>
      <c r="T86" s="107"/>
      <c r="U86" s="1">
        <f t="shared" si="78"/>
        <v>1.4365000000000001</v>
      </c>
      <c r="V86" s="100">
        <f t="shared" si="79"/>
        <v>1.1970833333333335</v>
      </c>
      <c r="W86" s="107"/>
      <c r="X86" s="110">
        <v>1.4</v>
      </c>
      <c r="Y86" s="110">
        <f t="shared" si="80"/>
        <v>1.1666666666666667</v>
      </c>
      <c r="Z86" s="107"/>
      <c r="AA86" s="1">
        <f t="shared" si="81"/>
        <v>1.54</v>
      </c>
      <c r="AB86" s="110">
        <f t="shared" si="82"/>
        <v>1.2833333333333334</v>
      </c>
      <c r="AC86" s="107"/>
      <c r="AD86" s="110">
        <v>1.5</v>
      </c>
      <c r="AE86" s="110">
        <f t="shared" si="83"/>
        <v>1.25</v>
      </c>
      <c r="AF86" s="107"/>
    </row>
    <row r="87" spans="2:32" x14ac:dyDescent="0.3">
      <c r="B87" s="48" t="s">
        <v>112</v>
      </c>
      <c r="C87" s="143"/>
      <c r="D87" s="122"/>
      <c r="E87" s="38" t="s">
        <v>288</v>
      </c>
      <c r="F87" s="100">
        <v>1.1399999999999999</v>
      </c>
      <c r="G87" s="100">
        <f t="shared" si="70"/>
        <v>0.95</v>
      </c>
      <c r="H87" s="100">
        <f t="shared" si="71"/>
        <v>1.1399999999999999</v>
      </c>
      <c r="I87" s="100">
        <f t="shared" si="72"/>
        <v>0.95</v>
      </c>
      <c r="K87" s="107"/>
      <c r="L87" s="100">
        <f t="shared" si="73"/>
        <v>1.1399999999999999</v>
      </c>
      <c r="M87" s="100">
        <f t="shared" si="74"/>
        <v>0.95</v>
      </c>
      <c r="N87" s="107"/>
      <c r="O87" s="100">
        <f t="shared" si="75"/>
        <v>1.1399999999999999</v>
      </c>
      <c r="P87" s="100">
        <f t="shared" si="76"/>
        <v>0.95</v>
      </c>
      <c r="Q87" s="107"/>
      <c r="R87" s="1">
        <v>1.3</v>
      </c>
      <c r="S87" s="100">
        <f t="shared" si="77"/>
        <v>1.0833333333333335</v>
      </c>
      <c r="T87" s="107"/>
      <c r="U87" s="1">
        <f t="shared" si="78"/>
        <v>1.4365000000000001</v>
      </c>
      <c r="V87" s="100">
        <f t="shared" si="79"/>
        <v>1.1970833333333335</v>
      </c>
      <c r="W87" s="107"/>
      <c r="X87" s="110">
        <v>1.4</v>
      </c>
      <c r="Y87" s="110">
        <f t="shared" si="80"/>
        <v>1.1666666666666667</v>
      </c>
      <c r="Z87" s="107"/>
      <c r="AA87" s="1">
        <f t="shared" si="81"/>
        <v>1.54</v>
      </c>
      <c r="AB87" s="110">
        <f t="shared" si="82"/>
        <v>1.2833333333333334</v>
      </c>
      <c r="AC87" s="107"/>
      <c r="AD87" s="110">
        <v>1.5</v>
      </c>
      <c r="AE87" s="110">
        <f t="shared" si="83"/>
        <v>1.25</v>
      </c>
      <c r="AF87" s="107"/>
    </row>
    <row r="88" spans="2:32" x14ac:dyDescent="0.3">
      <c r="B88" s="48" t="s">
        <v>113</v>
      </c>
      <c r="C88" s="47"/>
      <c r="D88" s="122"/>
      <c r="E88" s="38" t="s">
        <v>289</v>
      </c>
      <c r="F88" s="100">
        <v>1.1399999999999999</v>
      </c>
      <c r="G88" s="100">
        <f t="shared" si="70"/>
        <v>0.95</v>
      </c>
      <c r="H88" s="100">
        <f t="shared" si="71"/>
        <v>1.1399999999999999</v>
      </c>
      <c r="I88" s="100">
        <f t="shared" si="72"/>
        <v>0.95</v>
      </c>
      <c r="K88" s="107"/>
      <c r="L88" s="100">
        <f t="shared" si="73"/>
        <v>1.1399999999999999</v>
      </c>
      <c r="M88" s="100">
        <f t="shared" si="74"/>
        <v>0.95</v>
      </c>
      <c r="N88" s="107"/>
      <c r="O88" s="100">
        <f t="shared" si="75"/>
        <v>1.1399999999999999</v>
      </c>
      <c r="P88" s="100">
        <f t="shared" si="76"/>
        <v>0.95</v>
      </c>
      <c r="Q88" s="107"/>
      <c r="R88" s="1">
        <v>1.3</v>
      </c>
      <c r="S88" s="100">
        <f t="shared" si="77"/>
        <v>1.0833333333333335</v>
      </c>
      <c r="T88" s="107"/>
      <c r="U88" s="1">
        <f t="shared" si="78"/>
        <v>1.4365000000000001</v>
      </c>
      <c r="V88" s="100">
        <f t="shared" si="79"/>
        <v>1.1970833333333335</v>
      </c>
      <c r="W88" s="107"/>
      <c r="X88" s="110">
        <v>1.4</v>
      </c>
      <c r="Y88" s="110">
        <f t="shared" si="80"/>
        <v>1.1666666666666667</v>
      </c>
      <c r="Z88" s="107"/>
      <c r="AA88" s="1">
        <f t="shared" si="81"/>
        <v>1.54</v>
      </c>
      <c r="AB88" s="110">
        <f t="shared" si="82"/>
        <v>1.2833333333333334</v>
      </c>
      <c r="AC88" s="107"/>
      <c r="AD88" s="110">
        <v>1.5</v>
      </c>
      <c r="AE88" s="110">
        <f t="shared" si="83"/>
        <v>1.25</v>
      </c>
      <c r="AF88" s="107"/>
    </row>
    <row r="89" spans="2:32" ht="36.299999999999997" x14ac:dyDescent="0.3">
      <c r="B89" s="48" t="s">
        <v>114</v>
      </c>
      <c r="C89" s="47"/>
      <c r="D89" s="122"/>
      <c r="E89" s="38" t="s">
        <v>290</v>
      </c>
      <c r="F89" s="100">
        <v>1.1399999999999999</v>
      </c>
      <c r="G89" s="100">
        <f t="shared" si="70"/>
        <v>0.95</v>
      </c>
      <c r="H89" s="100">
        <f t="shared" si="71"/>
        <v>1.1399999999999999</v>
      </c>
      <c r="I89" s="100">
        <f t="shared" si="72"/>
        <v>0.95</v>
      </c>
      <c r="K89" s="107"/>
      <c r="L89" s="100">
        <f t="shared" si="73"/>
        <v>1.1399999999999999</v>
      </c>
      <c r="M89" s="100">
        <f t="shared" si="74"/>
        <v>0.95</v>
      </c>
      <c r="N89" s="107"/>
      <c r="O89" s="100">
        <f t="shared" si="75"/>
        <v>1.1399999999999999</v>
      </c>
      <c r="P89" s="100">
        <f t="shared" si="76"/>
        <v>0.95</v>
      </c>
      <c r="Q89" s="107"/>
      <c r="R89" s="1">
        <v>1.3</v>
      </c>
      <c r="S89" s="100">
        <f t="shared" si="77"/>
        <v>1.0833333333333335</v>
      </c>
      <c r="T89" s="107"/>
      <c r="U89" s="1">
        <f t="shared" si="78"/>
        <v>1.4365000000000001</v>
      </c>
      <c r="V89" s="100">
        <f t="shared" si="79"/>
        <v>1.1970833333333335</v>
      </c>
      <c r="W89" s="107"/>
      <c r="X89" s="110">
        <v>1.4</v>
      </c>
      <c r="Y89" s="110">
        <f t="shared" si="80"/>
        <v>1.1666666666666667</v>
      </c>
      <c r="Z89" s="107"/>
      <c r="AA89" s="1">
        <f t="shared" ref="AA89:AA95" si="84">X89*(1+$AB$2)</f>
        <v>1.54</v>
      </c>
      <c r="AB89" s="110">
        <f t="shared" si="82"/>
        <v>1.2833333333333334</v>
      </c>
      <c r="AC89" s="107"/>
      <c r="AD89" s="110">
        <v>1.5</v>
      </c>
      <c r="AE89" s="110">
        <f t="shared" si="83"/>
        <v>1.25</v>
      </c>
      <c r="AF89" s="107"/>
    </row>
    <row r="90" spans="2:32" x14ac:dyDescent="0.3">
      <c r="B90" s="48" t="s">
        <v>115</v>
      </c>
      <c r="C90" s="47"/>
      <c r="D90" s="122"/>
      <c r="E90" s="38" t="s">
        <v>291</v>
      </c>
      <c r="F90" s="100">
        <v>1.1399999999999999</v>
      </c>
      <c r="G90" s="100">
        <f t="shared" si="70"/>
        <v>0.95</v>
      </c>
      <c r="H90" s="100">
        <f t="shared" si="71"/>
        <v>1.1399999999999999</v>
      </c>
      <c r="I90" s="100">
        <f t="shared" si="72"/>
        <v>0.95</v>
      </c>
      <c r="K90" s="107"/>
      <c r="L90" s="100">
        <f t="shared" si="73"/>
        <v>1.1399999999999999</v>
      </c>
      <c r="M90" s="100">
        <f t="shared" si="74"/>
        <v>0.95</v>
      </c>
      <c r="N90" s="107"/>
      <c r="O90" s="100">
        <f t="shared" si="75"/>
        <v>1.1399999999999999</v>
      </c>
      <c r="P90" s="100">
        <f t="shared" si="76"/>
        <v>0.95</v>
      </c>
      <c r="Q90" s="107"/>
      <c r="R90" s="1">
        <v>1.3</v>
      </c>
      <c r="S90" s="100">
        <f t="shared" si="77"/>
        <v>1.0833333333333335</v>
      </c>
      <c r="T90" s="107"/>
      <c r="U90" s="1">
        <f t="shared" si="78"/>
        <v>1.4365000000000001</v>
      </c>
      <c r="V90" s="100">
        <f t="shared" si="79"/>
        <v>1.1970833333333335</v>
      </c>
      <c r="W90" s="107"/>
      <c r="X90" s="110">
        <v>1.4</v>
      </c>
      <c r="Y90" s="110">
        <f t="shared" si="80"/>
        <v>1.1666666666666667</v>
      </c>
      <c r="Z90" s="107"/>
      <c r="AA90" s="1">
        <f t="shared" si="84"/>
        <v>1.54</v>
      </c>
      <c r="AB90" s="110">
        <f t="shared" si="82"/>
        <v>1.2833333333333334</v>
      </c>
      <c r="AC90" s="107"/>
      <c r="AD90" s="110">
        <v>1.5</v>
      </c>
      <c r="AE90" s="110">
        <f t="shared" si="83"/>
        <v>1.25</v>
      </c>
      <c r="AF90" s="107"/>
    </row>
    <row r="91" spans="2:32" x14ac:dyDescent="0.3">
      <c r="B91" s="48" t="s">
        <v>116</v>
      </c>
      <c r="C91" s="47"/>
      <c r="D91" s="122"/>
      <c r="E91" s="38" t="s">
        <v>292</v>
      </c>
      <c r="F91" s="100">
        <v>1.1399999999999999</v>
      </c>
      <c r="G91" s="100">
        <f t="shared" si="70"/>
        <v>0.95</v>
      </c>
      <c r="H91" s="100">
        <f t="shared" si="71"/>
        <v>1.1399999999999999</v>
      </c>
      <c r="I91" s="100">
        <f t="shared" si="72"/>
        <v>0.95</v>
      </c>
      <c r="K91" s="107"/>
      <c r="L91" s="100">
        <f t="shared" si="73"/>
        <v>1.1399999999999999</v>
      </c>
      <c r="M91" s="100">
        <f t="shared" si="74"/>
        <v>0.95</v>
      </c>
      <c r="N91" s="107"/>
      <c r="O91" s="100">
        <f t="shared" si="75"/>
        <v>1.1399999999999999</v>
      </c>
      <c r="P91" s="100">
        <f t="shared" si="76"/>
        <v>0.95</v>
      </c>
      <c r="Q91" s="107"/>
      <c r="R91" s="1">
        <v>1.3</v>
      </c>
      <c r="S91" s="100">
        <f t="shared" si="77"/>
        <v>1.0833333333333335</v>
      </c>
      <c r="T91" s="107"/>
      <c r="U91" s="1">
        <f t="shared" si="78"/>
        <v>1.4365000000000001</v>
      </c>
      <c r="V91" s="100">
        <f t="shared" si="79"/>
        <v>1.1970833333333335</v>
      </c>
      <c r="W91" s="107"/>
      <c r="X91" s="110">
        <v>1.4</v>
      </c>
      <c r="Y91" s="110">
        <f t="shared" si="80"/>
        <v>1.1666666666666667</v>
      </c>
      <c r="Z91" s="107"/>
      <c r="AA91" s="1">
        <f t="shared" si="84"/>
        <v>1.54</v>
      </c>
      <c r="AB91" s="110">
        <f t="shared" si="82"/>
        <v>1.2833333333333334</v>
      </c>
      <c r="AC91" s="107"/>
      <c r="AD91" s="110">
        <v>1.5</v>
      </c>
      <c r="AE91" s="110">
        <f t="shared" si="83"/>
        <v>1.25</v>
      </c>
      <c r="AF91" s="107"/>
    </row>
    <row r="92" spans="2:32" x14ac:dyDescent="0.3">
      <c r="B92" s="48" t="s">
        <v>117</v>
      </c>
      <c r="C92" s="47"/>
      <c r="D92" s="122"/>
      <c r="E92" s="38" t="s">
        <v>293</v>
      </c>
      <c r="F92" s="100">
        <v>1.1399999999999999</v>
      </c>
      <c r="G92" s="100">
        <f t="shared" si="70"/>
        <v>0.95</v>
      </c>
      <c r="H92" s="100">
        <f t="shared" si="71"/>
        <v>1.1399999999999999</v>
      </c>
      <c r="I92" s="100">
        <f t="shared" si="72"/>
        <v>0.95</v>
      </c>
      <c r="K92" s="107"/>
      <c r="L92" s="100">
        <f t="shared" si="73"/>
        <v>1.1399999999999999</v>
      </c>
      <c r="M92" s="100">
        <f t="shared" si="74"/>
        <v>0.95</v>
      </c>
      <c r="N92" s="107"/>
      <c r="O92" s="100">
        <f t="shared" si="75"/>
        <v>1.1399999999999999</v>
      </c>
      <c r="P92" s="100">
        <f t="shared" si="76"/>
        <v>0.95</v>
      </c>
      <c r="Q92" s="107"/>
      <c r="R92" s="1">
        <v>1.3</v>
      </c>
      <c r="S92" s="100">
        <f t="shared" si="77"/>
        <v>1.0833333333333335</v>
      </c>
      <c r="T92" s="107"/>
      <c r="U92" s="1">
        <f t="shared" si="78"/>
        <v>1.4365000000000001</v>
      </c>
      <c r="V92" s="100">
        <f t="shared" si="79"/>
        <v>1.1970833333333335</v>
      </c>
      <c r="W92" s="107"/>
      <c r="X92" s="110">
        <v>1.4</v>
      </c>
      <c r="Y92" s="110">
        <f t="shared" si="80"/>
        <v>1.1666666666666667</v>
      </c>
      <c r="Z92" s="107"/>
      <c r="AA92" s="1">
        <f t="shared" si="84"/>
        <v>1.54</v>
      </c>
      <c r="AB92" s="110">
        <f t="shared" si="82"/>
        <v>1.2833333333333334</v>
      </c>
      <c r="AC92" s="107"/>
      <c r="AD92" s="110">
        <v>1.5</v>
      </c>
      <c r="AE92" s="110">
        <f t="shared" si="83"/>
        <v>1.25</v>
      </c>
      <c r="AF92" s="107"/>
    </row>
    <row r="93" spans="2:32" ht="24.2" x14ac:dyDescent="0.3">
      <c r="B93" s="48" t="s">
        <v>118</v>
      </c>
      <c r="C93" s="47"/>
      <c r="D93" s="122"/>
      <c r="E93" s="38" t="s">
        <v>294</v>
      </c>
      <c r="F93" s="100">
        <v>1.1399999999999999</v>
      </c>
      <c r="G93" s="100">
        <f t="shared" si="70"/>
        <v>0.95</v>
      </c>
      <c r="H93" s="100">
        <f t="shared" si="71"/>
        <v>1.1399999999999999</v>
      </c>
      <c r="I93" s="100">
        <f t="shared" si="72"/>
        <v>0.95</v>
      </c>
      <c r="K93" s="107"/>
      <c r="L93" s="100">
        <f t="shared" si="73"/>
        <v>1.1399999999999999</v>
      </c>
      <c r="M93" s="100">
        <f t="shared" si="74"/>
        <v>0.95</v>
      </c>
      <c r="N93" s="107"/>
      <c r="O93" s="100">
        <f t="shared" si="75"/>
        <v>1.1399999999999999</v>
      </c>
      <c r="P93" s="100">
        <f t="shared" si="76"/>
        <v>0.95</v>
      </c>
      <c r="Q93" s="107"/>
      <c r="R93" s="1">
        <v>1.3</v>
      </c>
      <c r="S93" s="100">
        <f t="shared" si="77"/>
        <v>1.0833333333333335</v>
      </c>
      <c r="T93" s="107"/>
      <c r="U93" s="1">
        <f t="shared" si="78"/>
        <v>1.4365000000000001</v>
      </c>
      <c r="V93" s="100">
        <f t="shared" si="79"/>
        <v>1.1970833333333335</v>
      </c>
      <c r="W93" s="107"/>
      <c r="X93" s="110">
        <v>1.4</v>
      </c>
      <c r="Y93" s="110">
        <f t="shared" si="80"/>
        <v>1.1666666666666667</v>
      </c>
      <c r="Z93" s="107"/>
      <c r="AA93" s="1">
        <f t="shared" si="84"/>
        <v>1.54</v>
      </c>
      <c r="AB93" s="110">
        <f t="shared" si="82"/>
        <v>1.2833333333333334</v>
      </c>
      <c r="AC93" s="107"/>
      <c r="AD93" s="110">
        <v>1.5</v>
      </c>
      <c r="AE93" s="110">
        <f t="shared" si="83"/>
        <v>1.25</v>
      </c>
      <c r="AF93" s="107"/>
    </row>
    <row r="94" spans="2:32" x14ac:dyDescent="0.3">
      <c r="B94" s="48" t="s">
        <v>119</v>
      </c>
      <c r="C94" s="47"/>
      <c r="D94" s="122"/>
      <c r="E94" s="38" t="s">
        <v>295</v>
      </c>
      <c r="F94" s="100">
        <v>1.1399999999999999</v>
      </c>
      <c r="G94" s="100">
        <f t="shared" si="70"/>
        <v>0.95</v>
      </c>
      <c r="H94" s="100">
        <f t="shared" si="71"/>
        <v>1.1399999999999999</v>
      </c>
      <c r="I94" s="100">
        <f t="shared" si="72"/>
        <v>0.95</v>
      </c>
      <c r="K94" s="107"/>
      <c r="L94" s="100">
        <f t="shared" si="73"/>
        <v>1.1399999999999999</v>
      </c>
      <c r="M94" s="100">
        <f t="shared" si="74"/>
        <v>0.95</v>
      </c>
      <c r="N94" s="107"/>
      <c r="O94" s="100">
        <f t="shared" si="75"/>
        <v>1.1399999999999999</v>
      </c>
      <c r="P94" s="100">
        <f t="shared" si="76"/>
        <v>0.95</v>
      </c>
      <c r="Q94" s="107"/>
      <c r="R94" s="1">
        <v>1.3</v>
      </c>
      <c r="S94" s="100">
        <f t="shared" si="77"/>
        <v>1.0833333333333335</v>
      </c>
      <c r="T94" s="107"/>
      <c r="U94" s="1">
        <f t="shared" si="78"/>
        <v>1.4365000000000001</v>
      </c>
      <c r="V94" s="100">
        <f t="shared" si="79"/>
        <v>1.1970833333333335</v>
      </c>
      <c r="W94" s="107"/>
      <c r="X94" s="110">
        <v>1.4</v>
      </c>
      <c r="Y94" s="110">
        <f t="shared" si="80"/>
        <v>1.1666666666666667</v>
      </c>
      <c r="Z94" s="107"/>
      <c r="AA94" s="1">
        <f t="shared" si="84"/>
        <v>1.54</v>
      </c>
      <c r="AB94" s="110">
        <f t="shared" si="82"/>
        <v>1.2833333333333334</v>
      </c>
      <c r="AC94" s="107"/>
      <c r="AD94" s="110">
        <v>1.5</v>
      </c>
      <c r="AE94" s="110">
        <f t="shared" si="83"/>
        <v>1.25</v>
      </c>
      <c r="AF94" s="107"/>
    </row>
    <row r="95" spans="2:32" ht="24.2" x14ac:dyDescent="0.3">
      <c r="B95" s="55" t="s">
        <v>120</v>
      </c>
      <c r="C95" s="56"/>
      <c r="D95" s="123"/>
      <c r="E95" s="42" t="s">
        <v>296</v>
      </c>
      <c r="F95" s="100">
        <v>1.1399999999999999</v>
      </c>
      <c r="G95" s="100">
        <f t="shared" si="70"/>
        <v>0.95</v>
      </c>
      <c r="H95" s="100">
        <f t="shared" si="71"/>
        <v>1.1399999999999999</v>
      </c>
      <c r="I95" s="100">
        <f t="shared" si="72"/>
        <v>0.95</v>
      </c>
      <c r="K95" s="107"/>
      <c r="L95" s="100">
        <f t="shared" si="73"/>
        <v>1.1399999999999999</v>
      </c>
      <c r="M95" s="100">
        <f t="shared" si="74"/>
        <v>0.95</v>
      </c>
      <c r="N95" s="107"/>
      <c r="O95" s="100">
        <f t="shared" si="75"/>
        <v>1.1399999999999999</v>
      </c>
      <c r="P95" s="100">
        <f t="shared" si="76"/>
        <v>0.95</v>
      </c>
      <c r="Q95" s="107"/>
      <c r="R95" s="1">
        <v>1.3</v>
      </c>
      <c r="S95" s="100">
        <f t="shared" si="77"/>
        <v>1.0833333333333335</v>
      </c>
      <c r="T95" s="107"/>
      <c r="U95" s="1">
        <f t="shared" si="78"/>
        <v>1.4365000000000001</v>
      </c>
      <c r="V95" s="100">
        <f t="shared" si="79"/>
        <v>1.1970833333333335</v>
      </c>
      <c r="W95" s="107"/>
      <c r="X95" s="110">
        <v>1.4</v>
      </c>
      <c r="Y95" s="110">
        <f t="shared" si="80"/>
        <v>1.1666666666666667</v>
      </c>
      <c r="Z95" s="107"/>
      <c r="AA95" s="1">
        <f t="shared" si="84"/>
        <v>1.54</v>
      </c>
      <c r="AB95" s="110">
        <f t="shared" si="82"/>
        <v>1.2833333333333334</v>
      </c>
      <c r="AC95" s="107"/>
      <c r="AD95" s="110">
        <v>1.5</v>
      </c>
      <c r="AE95" s="110">
        <f t="shared" si="83"/>
        <v>1.25</v>
      </c>
      <c r="AF95" s="107"/>
    </row>
    <row r="96" spans="2:32" x14ac:dyDescent="0.3">
      <c r="B96" s="11" t="s">
        <v>121</v>
      </c>
      <c r="C96" s="37"/>
      <c r="D96" s="57"/>
      <c r="E96" s="29"/>
      <c r="K96" s="107"/>
      <c r="L96" s="100"/>
      <c r="M96" s="100"/>
      <c r="N96" s="107"/>
      <c r="O96" s="100"/>
      <c r="P96" s="100"/>
      <c r="Q96" s="107"/>
      <c r="S96" s="100"/>
      <c r="T96" s="107"/>
      <c r="V96" s="100"/>
      <c r="W96" s="107"/>
      <c r="Z96" s="107"/>
      <c r="AA96" s="100"/>
      <c r="AC96" s="107"/>
      <c r="AF96" s="107"/>
    </row>
    <row r="97" spans="2:32" ht="18.75" customHeight="1" x14ac:dyDescent="0.3">
      <c r="B97" s="6" t="s">
        <v>122</v>
      </c>
      <c r="C97" s="124" t="s">
        <v>123</v>
      </c>
      <c r="D97" s="124" t="s">
        <v>48</v>
      </c>
      <c r="E97" s="124" t="s">
        <v>297</v>
      </c>
      <c r="F97" s="100">
        <v>7.2</v>
      </c>
      <c r="G97" s="100">
        <f>F97/1.2</f>
        <v>6</v>
      </c>
      <c r="H97" s="100">
        <f>+F97</f>
        <v>7.2</v>
      </c>
      <c r="I97" s="100">
        <f>H97/1.2</f>
        <v>6</v>
      </c>
      <c r="K97" s="107"/>
      <c r="L97" s="100">
        <f t="shared" ref="L97" si="85">(+H97+H97*$M$2)</f>
        <v>7.2</v>
      </c>
      <c r="M97" s="100">
        <f t="shared" ref="M97" si="86">L97/1.2</f>
        <v>6</v>
      </c>
      <c r="N97" s="107"/>
      <c r="O97" s="100">
        <f>(+L97+L97*$M$2)</f>
        <v>7.2</v>
      </c>
      <c r="P97" s="100">
        <f t="shared" ref="P97" si="87">O97/1.2</f>
        <v>6</v>
      </c>
      <c r="Q97" s="107"/>
      <c r="R97" s="1">
        <v>8.0500000000000007</v>
      </c>
      <c r="S97" s="100">
        <f t="shared" ref="S97" si="88">R97/1.2</f>
        <v>6.7083333333333339</v>
      </c>
      <c r="T97" s="107"/>
      <c r="U97" s="1">
        <f t="shared" ref="U97" si="89">R97*(1+$V$2)</f>
        <v>8.8952500000000008</v>
      </c>
      <c r="V97" s="100">
        <f t="shared" ref="V97" si="90">U97/1.2</f>
        <v>7.4127083333333346</v>
      </c>
      <c r="W97" s="107"/>
      <c r="X97" s="110">
        <v>8.9</v>
      </c>
      <c r="Y97" s="110">
        <f t="shared" ref="Y97" si="91">X97/1.2</f>
        <v>7.416666666666667</v>
      </c>
      <c r="Z97" s="107"/>
      <c r="AA97" s="1">
        <f t="shared" ref="AA97" si="92">X97*(1+$AB$2)</f>
        <v>9.7900000000000009</v>
      </c>
      <c r="AB97" s="110">
        <f t="shared" si="82"/>
        <v>8.158333333333335</v>
      </c>
      <c r="AC97" s="107"/>
      <c r="AD97" s="110">
        <v>9.8000000000000007</v>
      </c>
      <c r="AE97" s="110">
        <f t="shared" si="83"/>
        <v>8.1666666666666679</v>
      </c>
      <c r="AF97" s="107"/>
    </row>
    <row r="98" spans="2:32" ht="121" x14ac:dyDescent="0.3">
      <c r="B98" s="6" t="s">
        <v>124</v>
      </c>
      <c r="C98" s="124"/>
      <c r="D98" s="124"/>
      <c r="E98" s="145"/>
      <c r="K98" s="107"/>
      <c r="L98" s="100"/>
      <c r="M98" s="100"/>
      <c r="N98" s="107"/>
      <c r="Q98" s="107"/>
      <c r="T98" s="107"/>
      <c r="W98" s="107"/>
      <c r="Z98" s="107"/>
      <c r="AA98" s="100"/>
      <c r="AC98" s="107"/>
      <c r="AF98" s="107"/>
    </row>
    <row r="99" spans="2:32" x14ac:dyDescent="0.3">
      <c r="B99" s="6" t="s">
        <v>125</v>
      </c>
      <c r="C99" s="124"/>
      <c r="D99" s="124"/>
      <c r="E99" s="145"/>
      <c r="K99" s="107"/>
      <c r="L99" s="100"/>
      <c r="M99" s="100"/>
      <c r="N99" s="107"/>
      <c r="Q99" s="107"/>
      <c r="T99" s="107"/>
      <c r="W99" s="107"/>
      <c r="Z99" s="107"/>
      <c r="AA99" s="100"/>
      <c r="AC99" s="107"/>
      <c r="AF99" s="107"/>
    </row>
    <row r="100" spans="2:32" ht="24.2" x14ac:dyDescent="0.3">
      <c r="B100" s="6" t="s">
        <v>126</v>
      </c>
      <c r="C100" s="124"/>
      <c r="D100" s="124"/>
      <c r="E100" s="145"/>
      <c r="K100" s="107"/>
      <c r="L100" s="100"/>
      <c r="M100" s="100"/>
      <c r="N100" s="107"/>
      <c r="Q100" s="107"/>
      <c r="T100" s="107"/>
      <c r="W100" s="107"/>
      <c r="Z100" s="107"/>
      <c r="AA100" s="100"/>
      <c r="AC100" s="107"/>
      <c r="AF100" s="107"/>
    </row>
    <row r="101" spans="2:32" ht="24.2" x14ac:dyDescent="0.3">
      <c r="B101" s="6" t="s">
        <v>127</v>
      </c>
      <c r="C101" s="124"/>
      <c r="D101" s="124"/>
      <c r="E101" s="145"/>
      <c r="K101" s="107"/>
      <c r="L101" s="100"/>
      <c r="M101" s="100"/>
      <c r="N101" s="107"/>
      <c r="Q101" s="107"/>
      <c r="T101" s="107"/>
      <c r="W101" s="107"/>
      <c r="Z101" s="107"/>
      <c r="AA101" s="100"/>
      <c r="AC101" s="107"/>
      <c r="AF101" s="107"/>
    </row>
    <row r="102" spans="2:32" x14ac:dyDescent="0.3">
      <c r="B102" s="6" t="s">
        <v>128</v>
      </c>
      <c r="C102" s="124"/>
      <c r="D102" s="124"/>
      <c r="E102" s="145"/>
      <c r="K102" s="107"/>
      <c r="L102" s="100"/>
      <c r="M102" s="100"/>
      <c r="N102" s="107"/>
      <c r="Q102" s="107"/>
      <c r="T102" s="107"/>
      <c r="W102" s="107"/>
      <c r="Z102" s="107"/>
      <c r="AA102" s="100"/>
      <c r="AC102" s="107"/>
      <c r="AF102" s="107"/>
    </row>
    <row r="103" spans="2:32" x14ac:dyDescent="0.3">
      <c r="B103" s="6" t="s">
        <v>129</v>
      </c>
      <c r="C103" s="124"/>
      <c r="D103" s="124"/>
      <c r="E103" s="145"/>
      <c r="K103" s="107"/>
      <c r="L103" s="100"/>
      <c r="M103" s="100"/>
      <c r="N103" s="107"/>
      <c r="Q103" s="107"/>
      <c r="T103" s="107"/>
      <c r="W103" s="107"/>
      <c r="Z103" s="107"/>
      <c r="AA103" s="100"/>
      <c r="AC103" s="107"/>
      <c r="AF103" s="107"/>
    </row>
    <row r="104" spans="2:32" x14ac:dyDescent="0.3">
      <c r="B104" s="18" t="s">
        <v>130</v>
      </c>
      <c r="C104" s="125"/>
      <c r="D104" s="125"/>
      <c r="E104" s="146"/>
      <c r="K104" s="107"/>
      <c r="L104" s="100"/>
      <c r="M104" s="100"/>
      <c r="N104" s="107"/>
      <c r="Q104" s="107"/>
      <c r="T104" s="107"/>
      <c r="W104" s="107"/>
      <c r="Z104" s="107"/>
      <c r="AA104" s="100"/>
      <c r="AC104" s="107"/>
      <c r="AF104" s="107"/>
    </row>
    <row r="105" spans="2:32" x14ac:dyDescent="0.3">
      <c r="B105" s="11" t="s">
        <v>131</v>
      </c>
      <c r="C105" s="36"/>
      <c r="D105" s="37"/>
      <c r="E105" s="36"/>
      <c r="K105" s="107"/>
      <c r="L105" s="100"/>
      <c r="M105" s="100"/>
      <c r="N105" s="107"/>
      <c r="Q105" s="107"/>
      <c r="T105" s="107"/>
      <c r="W105" s="107"/>
      <c r="Z105" s="107"/>
      <c r="AA105" s="100"/>
      <c r="AC105" s="107"/>
      <c r="AF105" s="107"/>
    </row>
    <row r="106" spans="2:32" ht="26.25" customHeight="1" x14ac:dyDescent="0.3">
      <c r="B106" s="38" t="s">
        <v>132</v>
      </c>
      <c r="C106" s="143" t="s">
        <v>40</v>
      </c>
      <c r="D106" s="143" t="s">
        <v>48</v>
      </c>
      <c r="E106" s="48"/>
      <c r="K106" s="107"/>
      <c r="L106" s="100"/>
      <c r="M106" s="100"/>
      <c r="N106" s="107"/>
      <c r="Q106" s="107"/>
      <c r="T106" s="107"/>
      <c r="W106" s="107"/>
      <c r="Z106" s="107"/>
      <c r="AA106" s="100"/>
      <c r="AC106" s="107"/>
      <c r="AF106" s="107"/>
    </row>
    <row r="107" spans="2:32" ht="24.2" x14ac:dyDescent="0.3">
      <c r="B107" s="48" t="s">
        <v>133</v>
      </c>
      <c r="C107" s="143"/>
      <c r="D107" s="143"/>
      <c r="E107" s="38" t="s">
        <v>298</v>
      </c>
      <c r="F107" s="100">
        <v>2.7</v>
      </c>
      <c r="G107" s="100">
        <f t="shared" ref="G107:G108" si="93">F107/1.2</f>
        <v>2.2500000000000004</v>
      </c>
      <c r="H107" s="100">
        <f t="shared" ref="H107:H108" si="94">+F107</f>
        <v>2.7</v>
      </c>
      <c r="I107" s="100">
        <f t="shared" ref="I107:I108" si="95">H107/1.2</f>
        <v>2.2500000000000004</v>
      </c>
      <c r="K107" s="107"/>
      <c r="L107" s="100">
        <f t="shared" ref="L107:L108" si="96">(+H107+H107*$M$2)</f>
        <v>2.7</v>
      </c>
      <c r="M107" s="100">
        <f t="shared" ref="M107:M108" si="97">L107/1.2</f>
        <v>2.2500000000000004</v>
      </c>
      <c r="N107" s="107"/>
      <c r="O107" s="100">
        <f>(+L107+L107*$M$2)</f>
        <v>2.7</v>
      </c>
      <c r="P107" s="100">
        <f t="shared" ref="P107:P108" si="98">O107/1.2</f>
        <v>2.2500000000000004</v>
      </c>
      <c r="Q107" s="107"/>
      <c r="R107" s="1">
        <v>3</v>
      </c>
      <c r="S107" s="100">
        <f t="shared" ref="S107:S108" si="99">R107/1.2</f>
        <v>2.5</v>
      </c>
      <c r="T107" s="107"/>
      <c r="U107" s="1">
        <f t="shared" ref="U107:U108" si="100">R107*(1+$V$2)</f>
        <v>3.3149999999999999</v>
      </c>
      <c r="V107" s="100">
        <f t="shared" ref="V107:V108" si="101">U107/1.2</f>
        <v>2.7625000000000002</v>
      </c>
      <c r="W107" s="107"/>
      <c r="X107" s="110">
        <v>3.3</v>
      </c>
      <c r="Y107" s="110">
        <f t="shared" ref="Y107:Y108" si="102">X107/1.2</f>
        <v>2.75</v>
      </c>
      <c r="Z107" s="107"/>
      <c r="AA107" s="1">
        <f t="shared" ref="AA107:AA108" si="103">X107*(1+$AB$2)</f>
        <v>3.63</v>
      </c>
      <c r="AB107" s="110">
        <f t="shared" ref="AB107:AB110" si="104">AA107/1.2</f>
        <v>3.0249999999999999</v>
      </c>
      <c r="AC107" s="107"/>
      <c r="AD107" s="110">
        <v>3.6</v>
      </c>
      <c r="AE107" s="110">
        <f t="shared" ref="AE107:AE110" si="105">AD107/1.2</f>
        <v>3</v>
      </c>
      <c r="AF107" s="107"/>
    </row>
    <row r="108" spans="2:32" ht="24.2" x14ac:dyDescent="0.3">
      <c r="B108" s="55" t="s">
        <v>134</v>
      </c>
      <c r="C108" s="147"/>
      <c r="D108" s="147"/>
      <c r="E108" s="42" t="s">
        <v>299</v>
      </c>
      <c r="F108" s="100">
        <v>2.7</v>
      </c>
      <c r="G108" s="100">
        <f t="shared" si="93"/>
        <v>2.2500000000000004</v>
      </c>
      <c r="H108" s="100">
        <f t="shared" si="94"/>
        <v>2.7</v>
      </c>
      <c r="I108" s="100">
        <f t="shared" si="95"/>
        <v>2.2500000000000004</v>
      </c>
      <c r="K108" s="107"/>
      <c r="L108" s="100">
        <f t="shared" si="96"/>
        <v>2.7</v>
      </c>
      <c r="M108" s="100">
        <f t="shared" si="97"/>
        <v>2.2500000000000004</v>
      </c>
      <c r="N108" s="107"/>
      <c r="O108" s="100">
        <f>(+L108+L108*$M$2)</f>
        <v>2.7</v>
      </c>
      <c r="P108" s="100">
        <f t="shared" si="98"/>
        <v>2.2500000000000004</v>
      </c>
      <c r="Q108" s="107"/>
      <c r="R108" s="1">
        <v>3</v>
      </c>
      <c r="S108" s="100">
        <f t="shared" si="99"/>
        <v>2.5</v>
      </c>
      <c r="T108" s="107"/>
      <c r="U108" s="1">
        <f t="shared" si="100"/>
        <v>3.3149999999999999</v>
      </c>
      <c r="V108" s="100">
        <f t="shared" si="101"/>
        <v>2.7625000000000002</v>
      </c>
      <c r="W108" s="107"/>
      <c r="X108" s="110">
        <v>3.3</v>
      </c>
      <c r="Y108" s="110">
        <f t="shared" si="102"/>
        <v>2.75</v>
      </c>
      <c r="Z108" s="107"/>
      <c r="AA108" s="1">
        <f t="shared" si="103"/>
        <v>3.63</v>
      </c>
      <c r="AB108" s="110">
        <f t="shared" si="104"/>
        <v>3.0249999999999999</v>
      </c>
      <c r="AC108" s="107"/>
      <c r="AD108" s="110">
        <v>3.6</v>
      </c>
      <c r="AE108" s="110">
        <f t="shared" si="105"/>
        <v>3</v>
      </c>
      <c r="AF108" s="107"/>
    </row>
    <row r="109" spans="2:32" ht="18" customHeight="1" x14ac:dyDescent="0.3">
      <c r="B109" s="11" t="s">
        <v>135</v>
      </c>
      <c r="C109" s="37"/>
      <c r="D109" s="37"/>
      <c r="E109" s="44"/>
      <c r="K109" s="107"/>
      <c r="L109" s="100"/>
      <c r="M109" s="100"/>
      <c r="N109" s="107"/>
      <c r="O109" s="100"/>
      <c r="P109" s="100"/>
      <c r="Q109" s="107"/>
      <c r="S109" s="100"/>
      <c r="T109" s="107"/>
      <c r="V109" s="100"/>
      <c r="W109" s="107"/>
      <c r="Z109" s="107"/>
      <c r="AA109" s="100"/>
      <c r="AC109" s="107"/>
      <c r="AF109" s="107"/>
    </row>
    <row r="110" spans="2:32" ht="72.75" customHeight="1" x14ac:dyDescent="0.3">
      <c r="B110" s="42" t="s">
        <v>136</v>
      </c>
      <c r="C110" s="43" t="s">
        <v>123</v>
      </c>
      <c r="D110" s="43" t="s">
        <v>48</v>
      </c>
      <c r="E110" s="52" t="s">
        <v>300</v>
      </c>
      <c r="F110" s="100">
        <v>2.7</v>
      </c>
      <c r="G110" s="100">
        <f>F110/1.2</f>
        <v>2.2500000000000004</v>
      </c>
      <c r="H110" s="100">
        <f>+F110</f>
        <v>2.7</v>
      </c>
      <c r="I110" s="100">
        <f>H110/1.2</f>
        <v>2.2500000000000004</v>
      </c>
      <c r="K110" s="107"/>
      <c r="L110" s="100">
        <f t="shared" ref="L110" si="106">(+H110+H110*$M$2)</f>
        <v>2.7</v>
      </c>
      <c r="M110" s="100">
        <f t="shared" ref="M110" si="107">L110/1.2</f>
        <v>2.2500000000000004</v>
      </c>
      <c r="N110" s="107"/>
      <c r="O110" s="100">
        <f>(+L110+L110*$M$2)</f>
        <v>2.7</v>
      </c>
      <c r="P110" s="100">
        <f t="shared" ref="P110" si="108">O110/1.2</f>
        <v>2.2500000000000004</v>
      </c>
      <c r="Q110" s="107"/>
      <c r="R110" s="1">
        <v>3</v>
      </c>
      <c r="S110" s="100">
        <f t="shared" ref="S110" si="109">R110/1.2</f>
        <v>2.5</v>
      </c>
      <c r="T110" s="107"/>
      <c r="U110" s="1">
        <f t="shared" ref="U110" si="110">R110*(1+$V$2)</f>
        <v>3.3149999999999999</v>
      </c>
      <c r="V110" s="100">
        <f t="shared" ref="V110" si="111">U110/1.2</f>
        <v>2.7625000000000002</v>
      </c>
      <c r="W110" s="107"/>
      <c r="X110" s="110">
        <v>3.3</v>
      </c>
      <c r="Y110" s="110">
        <f t="shared" ref="Y110" si="112">X110/1.2</f>
        <v>2.75</v>
      </c>
      <c r="Z110" s="107"/>
      <c r="AA110" s="1">
        <f t="shared" ref="AA110" si="113">X110*(1+$AB$2)</f>
        <v>3.63</v>
      </c>
      <c r="AB110" s="110">
        <f t="shared" si="104"/>
        <v>3.0249999999999999</v>
      </c>
      <c r="AC110" s="107"/>
      <c r="AD110" s="110">
        <v>3.6</v>
      </c>
      <c r="AE110" s="110">
        <f t="shared" si="105"/>
        <v>3</v>
      </c>
      <c r="AF110" s="107"/>
    </row>
    <row r="111" spans="2:32" x14ac:dyDescent="0.3">
      <c r="B111" s="11" t="s">
        <v>137</v>
      </c>
      <c r="C111" s="37"/>
      <c r="D111" s="37"/>
      <c r="E111" s="36"/>
      <c r="K111" s="107"/>
      <c r="L111" s="100"/>
      <c r="M111" s="100"/>
      <c r="N111" s="107"/>
      <c r="O111" s="100"/>
      <c r="P111" s="100"/>
      <c r="Q111" s="107"/>
      <c r="S111" s="100"/>
      <c r="T111" s="107"/>
      <c r="V111" s="100"/>
      <c r="W111" s="107"/>
      <c r="Z111" s="107"/>
      <c r="AA111" s="100"/>
      <c r="AC111" s="107"/>
      <c r="AF111" s="107"/>
    </row>
    <row r="112" spans="2:32" ht="60.5" x14ac:dyDescent="0.3">
      <c r="B112" s="38" t="s">
        <v>138</v>
      </c>
      <c r="C112" s="27" t="s">
        <v>139</v>
      </c>
      <c r="D112" s="59" t="s">
        <v>140</v>
      </c>
      <c r="E112" s="27" t="s">
        <v>141</v>
      </c>
      <c r="K112" s="107"/>
      <c r="L112" s="100"/>
      <c r="M112" s="100"/>
      <c r="N112" s="107"/>
      <c r="O112" s="100"/>
      <c r="P112" s="100"/>
      <c r="Q112" s="107"/>
      <c r="S112" s="100"/>
      <c r="T112" s="107"/>
      <c r="V112" s="100"/>
      <c r="W112" s="107"/>
      <c r="Z112" s="107"/>
      <c r="AA112" s="100"/>
      <c r="AC112" s="107"/>
      <c r="AF112" s="107"/>
    </row>
    <row r="113" spans="2:32" ht="15.7" customHeight="1" x14ac:dyDescent="0.3">
      <c r="B113" s="38" t="s">
        <v>142</v>
      </c>
      <c r="C113" s="143" t="s">
        <v>143</v>
      </c>
      <c r="D113" s="143" t="s">
        <v>48</v>
      </c>
      <c r="E113" s="60" t="s">
        <v>301</v>
      </c>
      <c r="F113" s="100">
        <v>3</v>
      </c>
      <c r="G113" s="100">
        <f>F113/1.2</f>
        <v>2.5</v>
      </c>
      <c r="H113" s="100">
        <f>+F113</f>
        <v>3</v>
      </c>
      <c r="I113" s="100">
        <f>H113/1.2</f>
        <v>2.5</v>
      </c>
      <c r="K113" s="107"/>
      <c r="L113" s="100">
        <f t="shared" ref="L113" si="114">(+H113+H113*$M$2)</f>
        <v>3</v>
      </c>
      <c r="M113" s="100">
        <f t="shared" ref="M113" si="115">L113/1.2</f>
        <v>2.5</v>
      </c>
      <c r="N113" s="107"/>
      <c r="O113" s="100">
        <f>(+L113+L113*$M$2)</f>
        <v>3</v>
      </c>
      <c r="P113" s="100">
        <f t="shared" ref="P113" si="116">O113/1.2</f>
        <v>2.5</v>
      </c>
      <c r="Q113" s="107"/>
      <c r="R113" s="1">
        <v>3.4</v>
      </c>
      <c r="S113" s="100">
        <f t="shared" ref="S113" si="117">R113/1.2</f>
        <v>2.8333333333333335</v>
      </c>
      <c r="T113" s="107"/>
      <c r="U113" s="1">
        <f>R113*(1+$V$2)</f>
        <v>3.7569999999999997</v>
      </c>
      <c r="V113" s="100">
        <f>U113/1.2</f>
        <v>3.1308333333333334</v>
      </c>
      <c r="W113" s="107"/>
      <c r="X113" s="110">
        <v>3.8</v>
      </c>
      <c r="Y113" s="110">
        <f>X113/1.2</f>
        <v>3.1666666666666665</v>
      </c>
      <c r="Z113" s="107"/>
      <c r="AA113" s="1">
        <f t="shared" ref="AA113" si="118">X113*(1+$AB$2)</f>
        <v>4.18</v>
      </c>
      <c r="AB113" s="110">
        <f t="shared" ref="AB113" si="119">AA113/1.2</f>
        <v>3.4833333333333334</v>
      </c>
      <c r="AC113" s="107"/>
      <c r="AD113" s="110">
        <v>4.2</v>
      </c>
      <c r="AE113" s="110">
        <f t="shared" ref="AE113" si="120">AD113/1.2</f>
        <v>3.5000000000000004</v>
      </c>
      <c r="AF113" s="107"/>
    </row>
    <row r="114" spans="2:32" ht="24.2" x14ac:dyDescent="0.3">
      <c r="B114" s="38" t="s">
        <v>144</v>
      </c>
      <c r="C114" s="143"/>
      <c r="D114" s="143"/>
      <c r="E114" s="61"/>
      <c r="K114" s="107"/>
      <c r="L114" s="100"/>
      <c r="M114" s="100"/>
      <c r="N114" s="107"/>
      <c r="Q114" s="107"/>
      <c r="T114" s="107"/>
      <c r="W114" s="107"/>
      <c r="Z114" s="107"/>
      <c r="AA114" s="100"/>
      <c r="AC114" s="107"/>
      <c r="AF114" s="107"/>
    </row>
    <row r="115" spans="2:32" x14ac:dyDescent="0.3">
      <c r="B115" s="38" t="s">
        <v>145</v>
      </c>
      <c r="C115" s="143"/>
      <c r="D115" s="143"/>
      <c r="E115" s="14"/>
      <c r="K115" s="107"/>
      <c r="L115" s="100"/>
      <c r="M115" s="100"/>
      <c r="N115" s="107"/>
      <c r="Q115" s="107"/>
      <c r="T115" s="107"/>
      <c r="W115" s="107"/>
      <c r="Z115" s="107"/>
      <c r="AA115" s="100"/>
      <c r="AC115" s="107"/>
      <c r="AF115" s="107"/>
    </row>
    <row r="116" spans="2:32" x14ac:dyDescent="0.3">
      <c r="B116" s="38" t="s">
        <v>146</v>
      </c>
      <c r="C116" s="143"/>
      <c r="D116" s="143"/>
      <c r="E116" s="14"/>
      <c r="K116" s="107"/>
      <c r="L116" s="100"/>
      <c r="M116" s="100"/>
      <c r="N116" s="107"/>
      <c r="Q116" s="107"/>
      <c r="T116" s="107"/>
      <c r="W116" s="107"/>
      <c r="Z116" s="107"/>
      <c r="AA116" s="100"/>
      <c r="AC116" s="107"/>
      <c r="AF116" s="107"/>
    </row>
    <row r="117" spans="2:32" ht="48.4" x14ac:dyDescent="0.3">
      <c r="B117" s="42" t="s">
        <v>147</v>
      </c>
      <c r="C117" s="43"/>
      <c r="D117" s="43"/>
      <c r="E117" s="43"/>
      <c r="K117" s="107"/>
      <c r="L117" s="100"/>
      <c r="M117" s="100"/>
      <c r="N117" s="107"/>
      <c r="Q117" s="107"/>
      <c r="T117" s="107"/>
      <c r="W117" s="107"/>
      <c r="Z117" s="107"/>
      <c r="AA117" s="100"/>
      <c r="AC117" s="107"/>
      <c r="AF117" s="107"/>
    </row>
    <row r="118" spans="2:32" ht="36.299999999999997" x14ac:dyDescent="0.3">
      <c r="B118" s="11" t="s">
        <v>148</v>
      </c>
      <c r="C118" s="62" t="s">
        <v>149</v>
      </c>
      <c r="D118" s="63"/>
      <c r="E118" s="64" t="s">
        <v>150</v>
      </c>
      <c r="K118" s="107"/>
      <c r="L118" s="100"/>
      <c r="M118" s="100"/>
      <c r="N118" s="107"/>
      <c r="Q118" s="107"/>
      <c r="T118" s="107"/>
      <c r="W118" s="107"/>
      <c r="Z118" s="107"/>
      <c r="AA118" s="100"/>
      <c r="AC118" s="107"/>
      <c r="AF118" s="107"/>
    </row>
    <row r="119" spans="2:32" ht="60.8" customHeight="1" x14ac:dyDescent="0.3">
      <c r="B119" s="18"/>
      <c r="C119" s="43" t="s">
        <v>151</v>
      </c>
      <c r="D119" s="43" t="s">
        <v>152</v>
      </c>
      <c r="E119" s="10" t="s">
        <v>243</v>
      </c>
      <c r="F119" s="100">
        <v>2.4</v>
      </c>
      <c r="G119" s="100">
        <f>F119/1.2</f>
        <v>2</v>
      </c>
      <c r="H119" s="100">
        <f>+F119</f>
        <v>2.4</v>
      </c>
      <c r="I119" s="100">
        <f>H119/1.2</f>
        <v>2</v>
      </c>
      <c r="K119" s="107"/>
      <c r="L119" s="100">
        <f t="shared" ref="L119" si="121">(+H119+H119*$M$2)</f>
        <v>2.4</v>
      </c>
      <c r="M119" s="100">
        <f t="shared" ref="M119" si="122">L119/1.2</f>
        <v>2</v>
      </c>
      <c r="N119" s="107"/>
      <c r="O119" s="100">
        <f>(+L119+L119*$M$2)</f>
        <v>2.4</v>
      </c>
      <c r="P119" s="100">
        <f t="shared" ref="P119" si="123">O119/1.2</f>
        <v>2</v>
      </c>
      <c r="Q119" s="107"/>
      <c r="R119" s="1">
        <v>2.6</v>
      </c>
      <c r="S119" s="100">
        <f t="shared" ref="S119" si="124">R119/1.2</f>
        <v>2.166666666666667</v>
      </c>
      <c r="T119" s="107"/>
      <c r="U119" s="1">
        <f t="shared" ref="U119" si="125">R119*(1+$V$2)</f>
        <v>2.8730000000000002</v>
      </c>
      <c r="V119" s="100">
        <f t="shared" ref="V119" si="126">U119/1.2</f>
        <v>2.394166666666667</v>
      </c>
      <c r="W119" s="107"/>
      <c r="X119" s="110">
        <v>2.9</v>
      </c>
      <c r="Y119" s="110">
        <f t="shared" ref="Y119" si="127">X119/1.2</f>
        <v>2.4166666666666665</v>
      </c>
      <c r="Z119" s="107"/>
      <c r="AA119" s="1">
        <f t="shared" ref="AA119" si="128">X119*(1+$AB$2)</f>
        <v>3.19</v>
      </c>
      <c r="AB119" s="110">
        <f t="shared" ref="AB119:AB121" si="129">AA119/1.2</f>
        <v>2.6583333333333332</v>
      </c>
      <c r="AC119" s="107"/>
      <c r="AD119" s="110">
        <v>3.2</v>
      </c>
      <c r="AE119" s="110">
        <f t="shared" ref="AE119:AE121" si="130">AD119/1.2</f>
        <v>2.666666666666667</v>
      </c>
      <c r="AF119" s="107"/>
    </row>
    <row r="120" spans="2:32" ht="15.7" customHeight="1" x14ac:dyDescent="0.3">
      <c r="B120" s="11" t="s">
        <v>153</v>
      </c>
      <c r="C120" s="7"/>
      <c r="D120" s="7"/>
      <c r="E120" s="65"/>
      <c r="K120" s="107"/>
      <c r="L120" s="100"/>
      <c r="M120" s="100"/>
      <c r="N120" s="107"/>
      <c r="O120" s="100"/>
      <c r="P120" s="100"/>
      <c r="Q120" s="107"/>
      <c r="S120" s="100"/>
      <c r="T120" s="107"/>
      <c r="V120" s="100"/>
      <c r="W120" s="107"/>
      <c r="Z120" s="107"/>
      <c r="AA120" s="100"/>
      <c r="AC120" s="107"/>
      <c r="AF120" s="107"/>
    </row>
    <row r="121" spans="2:32" ht="128.30000000000001" customHeight="1" x14ac:dyDescent="0.3">
      <c r="B121" s="6" t="s">
        <v>154</v>
      </c>
      <c r="C121" s="3" t="s">
        <v>123</v>
      </c>
      <c r="D121" s="3" t="s">
        <v>152</v>
      </c>
      <c r="E121" s="141" t="s">
        <v>302</v>
      </c>
      <c r="F121" s="100">
        <v>7.2</v>
      </c>
      <c r="G121" s="100">
        <f>F121/1.2</f>
        <v>6</v>
      </c>
      <c r="H121" s="100">
        <f>+F121</f>
        <v>7.2</v>
      </c>
      <c r="I121" s="100">
        <f>H121/1.2</f>
        <v>6</v>
      </c>
      <c r="K121" s="107"/>
      <c r="L121" s="100">
        <f t="shared" ref="L121" si="131">(+H121+H121*$M$2)</f>
        <v>7.2</v>
      </c>
      <c r="M121" s="100">
        <f t="shared" ref="M121" si="132">L121/1.2</f>
        <v>6</v>
      </c>
      <c r="N121" s="107"/>
      <c r="O121" s="100">
        <f>(+L121+L121*$M$2)</f>
        <v>7.2</v>
      </c>
      <c r="P121" s="100">
        <f t="shared" ref="P121" si="133">O121/1.2</f>
        <v>6</v>
      </c>
      <c r="Q121" s="107"/>
      <c r="R121" s="1">
        <v>8.0500000000000007</v>
      </c>
      <c r="S121" s="100">
        <f t="shared" ref="S121" si="134">R121/1.2</f>
        <v>6.7083333333333339</v>
      </c>
      <c r="T121" s="107"/>
      <c r="U121" s="1">
        <f t="shared" ref="U121" si="135">R121*(1+$V$2)</f>
        <v>8.8952500000000008</v>
      </c>
      <c r="V121" s="100">
        <f t="shared" ref="V121" si="136">U121/1.2</f>
        <v>7.4127083333333346</v>
      </c>
      <c r="W121" s="107"/>
      <c r="X121" s="110">
        <v>8.9</v>
      </c>
      <c r="Y121" s="110">
        <f t="shared" ref="Y121" si="137">X121/1.2</f>
        <v>7.416666666666667</v>
      </c>
      <c r="Z121" s="107"/>
      <c r="AA121" s="1">
        <f t="shared" ref="AA121" si="138">X121*(1+$AB$2)</f>
        <v>9.7900000000000009</v>
      </c>
      <c r="AB121" s="110">
        <f t="shared" si="129"/>
        <v>8.158333333333335</v>
      </c>
      <c r="AC121" s="107"/>
      <c r="AD121" s="110">
        <v>9.8000000000000007</v>
      </c>
      <c r="AE121" s="110">
        <f t="shared" si="130"/>
        <v>8.1666666666666679</v>
      </c>
      <c r="AF121" s="107"/>
    </row>
    <row r="122" spans="2:32" ht="123" customHeight="1" x14ac:dyDescent="0.3">
      <c r="B122" s="18" t="s">
        <v>155</v>
      </c>
      <c r="C122" s="98"/>
      <c r="D122" s="98"/>
      <c r="E122" s="142"/>
      <c r="K122" s="107"/>
      <c r="L122" s="100"/>
      <c r="M122" s="100"/>
      <c r="N122" s="107"/>
      <c r="O122" s="100"/>
      <c r="P122" s="100"/>
      <c r="Q122" s="107"/>
      <c r="S122" s="100"/>
      <c r="T122" s="107"/>
      <c r="V122" s="100"/>
      <c r="W122" s="107"/>
      <c r="Z122" s="107"/>
      <c r="AA122" s="100"/>
      <c r="AC122" s="107"/>
      <c r="AF122" s="107"/>
    </row>
    <row r="123" spans="2:32" ht="33.700000000000003" customHeight="1" x14ac:dyDescent="0.3">
      <c r="B123" s="138" t="s">
        <v>156</v>
      </c>
      <c r="C123" s="139"/>
      <c r="D123" s="139"/>
      <c r="E123" s="140"/>
      <c r="K123" s="107"/>
      <c r="L123" s="100"/>
      <c r="M123" s="100"/>
      <c r="N123" s="107"/>
      <c r="O123" s="100"/>
      <c r="P123" s="100"/>
      <c r="Q123" s="107"/>
      <c r="S123" s="100"/>
      <c r="T123" s="107"/>
      <c r="V123" s="100"/>
      <c r="W123" s="107"/>
      <c r="Z123" s="107"/>
      <c r="AA123" s="100"/>
      <c r="AC123" s="107"/>
      <c r="AF123" s="107"/>
    </row>
    <row r="124" spans="2:32" x14ac:dyDescent="0.3">
      <c r="B124" s="28" t="s">
        <v>157</v>
      </c>
      <c r="C124" s="53"/>
      <c r="D124" s="29"/>
      <c r="E124" s="66"/>
      <c r="K124" s="107"/>
      <c r="L124" s="100"/>
      <c r="M124" s="100"/>
      <c r="N124" s="107"/>
      <c r="O124" s="100"/>
      <c r="P124" s="100"/>
      <c r="Q124" s="107"/>
      <c r="S124" s="100"/>
      <c r="T124" s="107"/>
      <c r="V124" s="100"/>
      <c r="W124" s="107"/>
      <c r="Z124" s="107"/>
      <c r="AA124" s="100"/>
      <c r="AC124" s="107"/>
      <c r="AF124" s="107"/>
    </row>
    <row r="125" spans="2:32" ht="50.25" customHeight="1" x14ac:dyDescent="0.3">
      <c r="B125" s="3" t="s">
        <v>158</v>
      </c>
      <c r="C125" s="3" t="s">
        <v>159</v>
      </c>
      <c r="D125" s="124" t="s">
        <v>152</v>
      </c>
      <c r="E125" s="126" t="s">
        <v>253</v>
      </c>
      <c r="F125" s="100">
        <v>12</v>
      </c>
      <c r="G125" s="100">
        <f>F125/1.2</f>
        <v>10</v>
      </c>
      <c r="H125" s="100">
        <f>+F125</f>
        <v>12</v>
      </c>
      <c r="I125" s="100">
        <f>H125/1.2</f>
        <v>10</v>
      </c>
      <c r="K125" s="107"/>
      <c r="L125" s="100">
        <f t="shared" ref="L125" si="139">(+H125+H125*$M$2)</f>
        <v>12</v>
      </c>
      <c r="M125" s="100">
        <f t="shared" ref="M125" si="140">L125/1.2</f>
        <v>10</v>
      </c>
      <c r="N125" s="107"/>
      <c r="O125" s="100">
        <f>(+L125+L125*$M$2)</f>
        <v>12</v>
      </c>
      <c r="P125" s="100">
        <f t="shared" ref="P125" si="141">O125/1.2</f>
        <v>10</v>
      </c>
      <c r="Q125" s="107"/>
      <c r="R125" s="1">
        <v>13.5</v>
      </c>
      <c r="S125" s="100">
        <f t="shared" ref="S125" si="142">R125/1.2</f>
        <v>11.25</v>
      </c>
      <c r="T125" s="107"/>
      <c r="U125" s="1">
        <f t="shared" ref="U125" si="143">R125*(1+$V$2)</f>
        <v>14.9175</v>
      </c>
      <c r="V125" s="100">
        <f t="shared" ref="V125" si="144">U125/1.2</f>
        <v>12.43125</v>
      </c>
      <c r="W125" s="107"/>
      <c r="X125" s="110">
        <v>14.9</v>
      </c>
      <c r="Y125" s="110">
        <f t="shared" ref="Y125" si="145">X125/1.2</f>
        <v>12.416666666666668</v>
      </c>
      <c r="Z125" s="107"/>
      <c r="AA125" s="1">
        <f t="shared" ref="AA125" si="146">X125*(1+$AB$2)</f>
        <v>16.39</v>
      </c>
      <c r="AB125" s="110">
        <f t="shared" ref="AB125" si="147">AA125/1.2</f>
        <v>13.658333333333335</v>
      </c>
      <c r="AC125" s="107"/>
      <c r="AD125" s="110">
        <v>16.399999999999999</v>
      </c>
      <c r="AE125" s="110">
        <f t="shared" ref="AE125" si="148">AD125/1.2</f>
        <v>13.666666666666666</v>
      </c>
      <c r="AF125" s="107"/>
    </row>
    <row r="126" spans="2:32" ht="15.7" customHeight="1" x14ac:dyDescent="0.3">
      <c r="B126" s="3" t="s">
        <v>160</v>
      </c>
      <c r="C126" s="124"/>
      <c r="D126" s="124"/>
      <c r="E126" s="126"/>
      <c r="K126" s="107"/>
      <c r="L126" s="100"/>
      <c r="M126" s="100"/>
      <c r="N126" s="107"/>
      <c r="O126" s="100"/>
      <c r="P126" s="100"/>
      <c r="Q126" s="107"/>
      <c r="S126" s="100"/>
      <c r="T126" s="107"/>
      <c r="V126" s="100"/>
      <c r="W126" s="107"/>
      <c r="Z126" s="107"/>
      <c r="AA126" s="100"/>
      <c r="AC126" s="107"/>
      <c r="AF126" s="107"/>
    </row>
    <row r="127" spans="2:32" ht="98.25" customHeight="1" x14ac:dyDescent="0.3">
      <c r="B127" s="9" t="s">
        <v>161</v>
      </c>
      <c r="C127" s="125"/>
      <c r="D127" s="125"/>
      <c r="E127" s="127"/>
      <c r="K127" s="107"/>
      <c r="L127" s="100"/>
      <c r="M127" s="100"/>
      <c r="N127" s="107"/>
      <c r="O127" s="100"/>
      <c r="P127" s="100"/>
      <c r="Q127" s="107"/>
      <c r="S127" s="100"/>
      <c r="T127" s="107"/>
      <c r="V127" s="100"/>
      <c r="W127" s="107"/>
      <c r="Z127" s="107"/>
      <c r="AA127" s="100"/>
      <c r="AC127" s="107"/>
      <c r="AF127" s="107"/>
    </row>
    <row r="128" spans="2:32" ht="18" customHeight="1" x14ac:dyDescent="0.3">
      <c r="B128" s="11" t="s">
        <v>162</v>
      </c>
      <c r="C128" s="46"/>
      <c r="D128" s="46"/>
      <c r="E128" s="44"/>
      <c r="K128" s="107"/>
      <c r="L128" s="100"/>
      <c r="M128" s="100"/>
      <c r="N128" s="107"/>
      <c r="O128" s="100"/>
      <c r="P128" s="100"/>
      <c r="Q128" s="107"/>
      <c r="S128" s="100"/>
      <c r="T128" s="107"/>
      <c r="V128" s="100"/>
      <c r="W128" s="107"/>
      <c r="Z128" s="107"/>
      <c r="AA128" s="100"/>
      <c r="AC128" s="107"/>
      <c r="AF128" s="107"/>
    </row>
    <row r="129" spans="2:32" ht="41.2" customHeight="1" x14ac:dyDescent="0.3">
      <c r="B129" s="67" t="s">
        <v>163</v>
      </c>
      <c r="C129" s="124" t="s">
        <v>159</v>
      </c>
      <c r="D129" s="124" t="s">
        <v>152</v>
      </c>
      <c r="E129" s="126" t="s">
        <v>253</v>
      </c>
      <c r="F129" s="100">
        <v>12</v>
      </c>
      <c r="G129" s="100">
        <f>F129/1.2</f>
        <v>10</v>
      </c>
      <c r="H129" s="100">
        <f>+F129</f>
        <v>12</v>
      </c>
      <c r="I129" s="100">
        <f>H129/1.2</f>
        <v>10</v>
      </c>
      <c r="K129" s="107"/>
      <c r="L129" s="100">
        <f t="shared" ref="L129" si="149">(+H129+H129*$M$2)</f>
        <v>12</v>
      </c>
      <c r="M129" s="100">
        <f t="shared" ref="M129" si="150">L129/1.2</f>
        <v>10</v>
      </c>
      <c r="N129" s="107"/>
      <c r="O129" s="100">
        <f>(+L129+L129*$M$2)</f>
        <v>12</v>
      </c>
      <c r="P129" s="100">
        <f t="shared" ref="P129" si="151">O129/1.2</f>
        <v>10</v>
      </c>
      <c r="Q129" s="107"/>
      <c r="R129" s="1">
        <v>13.5</v>
      </c>
      <c r="S129" s="100">
        <f t="shared" ref="S129" si="152">R129/1.2</f>
        <v>11.25</v>
      </c>
      <c r="T129" s="107"/>
      <c r="U129" s="1">
        <f t="shared" ref="U129" si="153">R129*(1+$V$2)</f>
        <v>14.9175</v>
      </c>
      <c r="V129" s="100">
        <f t="shared" ref="V129" si="154">U129/1.2</f>
        <v>12.43125</v>
      </c>
      <c r="W129" s="107"/>
      <c r="X129" s="110">
        <v>14.9</v>
      </c>
      <c r="Y129" s="110">
        <f t="shared" ref="Y129" si="155">X129/1.2</f>
        <v>12.416666666666668</v>
      </c>
      <c r="Z129" s="107"/>
      <c r="AA129" s="1">
        <f t="shared" ref="AA129" si="156">X129*(1+$AB$2)</f>
        <v>16.39</v>
      </c>
      <c r="AB129" s="110">
        <f t="shared" ref="AB129" si="157">AA129/1.2</f>
        <v>13.658333333333335</v>
      </c>
      <c r="AC129" s="107"/>
      <c r="AD129" s="110">
        <v>16.399999999999999</v>
      </c>
      <c r="AE129" s="110">
        <f t="shared" ref="AE129" si="158">AD129/1.2</f>
        <v>13.666666666666666</v>
      </c>
      <c r="AF129" s="107"/>
    </row>
    <row r="130" spans="2:32" ht="29.25" customHeight="1" x14ac:dyDescent="0.3">
      <c r="B130" s="68" t="s">
        <v>164</v>
      </c>
      <c r="C130" s="124"/>
      <c r="D130" s="124"/>
      <c r="E130" s="126"/>
      <c r="K130" s="107"/>
      <c r="L130" s="100"/>
      <c r="M130" s="100"/>
      <c r="N130" s="107"/>
      <c r="O130" s="100"/>
      <c r="P130" s="100"/>
      <c r="Q130" s="107"/>
      <c r="S130" s="100"/>
      <c r="T130" s="107"/>
      <c r="V130" s="100"/>
      <c r="W130" s="107"/>
      <c r="Z130" s="107"/>
      <c r="AA130" s="100"/>
      <c r="AC130" s="107"/>
      <c r="AF130" s="107"/>
    </row>
    <row r="131" spans="2:32" ht="29.25" customHeight="1" x14ac:dyDescent="0.3">
      <c r="B131" s="69" t="s">
        <v>165</v>
      </c>
      <c r="C131" s="124"/>
      <c r="D131" s="124"/>
      <c r="E131" s="126"/>
      <c r="K131" s="107"/>
      <c r="L131" s="100"/>
      <c r="M131" s="100"/>
      <c r="N131" s="107"/>
      <c r="O131" s="100"/>
      <c r="P131" s="100"/>
      <c r="Q131" s="107"/>
      <c r="S131" s="100"/>
      <c r="T131" s="107"/>
      <c r="V131" s="100"/>
      <c r="W131" s="107"/>
      <c r="Z131" s="107"/>
      <c r="AA131" s="100"/>
      <c r="AC131" s="107"/>
      <c r="AF131" s="107"/>
    </row>
    <row r="132" spans="2:32" ht="36.299999999999997" x14ac:dyDescent="0.3">
      <c r="B132" s="3" t="s">
        <v>166</v>
      </c>
      <c r="C132" s="124"/>
      <c r="D132" s="124"/>
      <c r="E132" s="126"/>
      <c r="K132" s="107"/>
      <c r="L132" s="100"/>
      <c r="M132" s="100"/>
      <c r="N132" s="107"/>
      <c r="O132" s="100"/>
      <c r="P132" s="100"/>
      <c r="Q132" s="107"/>
      <c r="S132" s="100"/>
      <c r="T132" s="107"/>
      <c r="V132" s="100"/>
      <c r="W132" s="107"/>
      <c r="Z132" s="107"/>
      <c r="AA132" s="100"/>
      <c r="AC132" s="107"/>
      <c r="AF132" s="107"/>
    </row>
    <row r="133" spans="2:32" x14ac:dyDescent="0.3">
      <c r="B133" s="124" t="s">
        <v>167</v>
      </c>
      <c r="C133" s="124"/>
      <c r="D133" s="124"/>
      <c r="E133" s="126"/>
      <c r="K133" s="107"/>
      <c r="L133" s="100"/>
      <c r="M133" s="100"/>
      <c r="N133" s="107"/>
      <c r="O133" s="100"/>
      <c r="P133" s="100"/>
      <c r="Q133" s="107"/>
      <c r="S133" s="100"/>
      <c r="T133" s="107"/>
      <c r="V133" s="100"/>
      <c r="W133" s="107"/>
      <c r="Z133" s="107"/>
      <c r="AA133" s="100"/>
      <c r="AC133" s="107"/>
      <c r="AF133" s="107"/>
    </row>
    <row r="134" spans="2:32" ht="25.5" customHeight="1" x14ac:dyDescent="0.3">
      <c r="B134" s="124"/>
      <c r="C134" s="124"/>
      <c r="D134" s="124"/>
      <c r="E134" s="126"/>
      <c r="K134" s="107"/>
      <c r="L134" s="100"/>
      <c r="M134" s="100"/>
      <c r="N134" s="107"/>
      <c r="O134" s="100"/>
      <c r="P134" s="100"/>
      <c r="Q134" s="107"/>
      <c r="S134" s="100"/>
      <c r="T134" s="107"/>
      <c r="V134" s="100"/>
      <c r="W134" s="107"/>
      <c r="Z134" s="107"/>
      <c r="AA134" s="100"/>
      <c r="AC134" s="107"/>
      <c r="AF134" s="107"/>
    </row>
    <row r="135" spans="2:32" x14ac:dyDescent="0.3">
      <c r="B135" s="124" t="s">
        <v>168</v>
      </c>
      <c r="C135" s="124"/>
      <c r="D135" s="124"/>
      <c r="E135" s="126"/>
      <c r="K135" s="107"/>
      <c r="L135" s="100"/>
      <c r="M135" s="100"/>
      <c r="N135" s="107"/>
      <c r="O135" s="100"/>
      <c r="P135" s="100"/>
      <c r="Q135" s="107"/>
      <c r="S135" s="100"/>
      <c r="T135" s="107"/>
      <c r="V135" s="100"/>
      <c r="W135" s="107"/>
      <c r="Z135" s="107"/>
      <c r="AA135" s="100"/>
      <c r="AC135" s="107"/>
      <c r="AF135" s="107"/>
    </row>
    <row r="136" spans="2:32" ht="24.05" customHeight="1" x14ac:dyDescent="0.3">
      <c r="B136" s="124"/>
      <c r="C136" s="124"/>
      <c r="D136" s="124"/>
      <c r="E136" s="126"/>
      <c r="K136" s="107"/>
      <c r="L136" s="100"/>
      <c r="M136" s="100"/>
      <c r="N136" s="107"/>
      <c r="O136" s="100"/>
      <c r="P136" s="100"/>
      <c r="Q136" s="107"/>
      <c r="S136" s="100"/>
      <c r="T136" s="107"/>
      <c r="V136" s="100"/>
      <c r="W136" s="107"/>
      <c r="Z136" s="107"/>
      <c r="AA136" s="100"/>
      <c r="AC136" s="107"/>
      <c r="AF136" s="107"/>
    </row>
    <row r="137" spans="2:32" ht="36.299999999999997" x14ac:dyDescent="0.3">
      <c r="B137" s="34" t="s">
        <v>169</v>
      </c>
      <c r="C137" s="124"/>
      <c r="D137" s="124"/>
      <c r="E137" s="126"/>
      <c r="K137" s="107"/>
      <c r="L137" s="100"/>
      <c r="M137" s="100"/>
      <c r="N137" s="107"/>
      <c r="O137" s="100"/>
      <c r="P137" s="100"/>
      <c r="Q137" s="107"/>
      <c r="S137" s="100"/>
      <c r="T137" s="107"/>
      <c r="V137" s="100"/>
      <c r="W137" s="107"/>
      <c r="Z137" s="107"/>
      <c r="AA137" s="100"/>
      <c r="AC137" s="107"/>
      <c r="AF137" s="107"/>
    </row>
    <row r="138" spans="2:32" ht="24.2" x14ac:dyDescent="0.3">
      <c r="B138" s="70" t="s">
        <v>170</v>
      </c>
      <c r="C138" s="125"/>
      <c r="D138" s="125"/>
      <c r="E138" s="127"/>
      <c r="K138" s="107"/>
      <c r="L138" s="100"/>
      <c r="M138" s="100"/>
      <c r="N138" s="107"/>
      <c r="O138" s="100"/>
      <c r="P138" s="100"/>
      <c r="Q138" s="107"/>
      <c r="S138" s="100"/>
      <c r="T138" s="107"/>
      <c r="V138" s="100"/>
      <c r="W138" s="107"/>
      <c r="Z138" s="107"/>
      <c r="AA138" s="100"/>
      <c r="AC138" s="107"/>
      <c r="AF138" s="107"/>
    </row>
    <row r="139" spans="2:32" x14ac:dyDescent="0.3">
      <c r="B139" s="11" t="s">
        <v>171</v>
      </c>
      <c r="C139" s="71"/>
      <c r="D139" s="71"/>
      <c r="E139" s="72"/>
      <c r="K139" s="107"/>
      <c r="L139" s="100"/>
      <c r="M139" s="100"/>
      <c r="N139" s="107"/>
      <c r="O139" s="100"/>
      <c r="P139" s="100"/>
      <c r="Q139" s="107"/>
      <c r="S139" s="100"/>
      <c r="T139" s="107"/>
      <c r="V139" s="100"/>
      <c r="W139" s="107"/>
      <c r="Z139" s="107"/>
      <c r="AA139" s="100"/>
      <c r="AC139" s="107"/>
      <c r="AF139" s="107"/>
    </row>
    <row r="140" spans="2:32" ht="48.4" x14ac:dyDescent="0.3">
      <c r="B140" s="9" t="s">
        <v>172</v>
      </c>
      <c r="C140" s="19" t="s">
        <v>159</v>
      </c>
      <c r="D140" s="19" t="s">
        <v>152</v>
      </c>
      <c r="E140" s="10" t="s">
        <v>253</v>
      </c>
      <c r="F140" s="100">
        <v>12</v>
      </c>
      <c r="G140" s="100">
        <f>F140/1.2</f>
        <v>10</v>
      </c>
      <c r="H140" s="100">
        <f>+F140</f>
        <v>12</v>
      </c>
      <c r="I140" s="100">
        <f>H140/1.2</f>
        <v>10</v>
      </c>
      <c r="K140" s="107"/>
      <c r="L140" s="100">
        <f t="shared" ref="L140" si="159">(+H140+H140*$M$2)</f>
        <v>12</v>
      </c>
      <c r="M140" s="100">
        <f t="shared" ref="M140" si="160">L140/1.2</f>
        <v>10</v>
      </c>
      <c r="N140" s="107"/>
      <c r="O140" s="100">
        <f>(+L140+L140*$M$2)</f>
        <v>12</v>
      </c>
      <c r="P140" s="100">
        <f t="shared" ref="P140" si="161">O140/1.2</f>
        <v>10</v>
      </c>
      <c r="Q140" s="107"/>
      <c r="R140" s="1">
        <v>13.5</v>
      </c>
      <c r="S140" s="100">
        <f t="shared" ref="S140" si="162">R140/1.2</f>
        <v>11.25</v>
      </c>
      <c r="T140" s="107"/>
      <c r="U140" s="1">
        <f t="shared" ref="U140" si="163">R140*(1+$V$2)</f>
        <v>14.9175</v>
      </c>
      <c r="V140" s="100">
        <f t="shared" ref="V140" si="164">U140/1.2</f>
        <v>12.43125</v>
      </c>
      <c r="W140" s="107"/>
      <c r="X140" s="110">
        <v>14.9</v>
      </c>
      <c r="Y140" s="110">
        <f t="shared" ref="Y140" si="165">X140/1.2</f>
        <v>12.416666666666668</v>
      </c>
      <c r="Z140" s="107"/>
      <c r="AA140" s="1">
        <f t="shared" ref="AA140" si="166">X140*(1+$AB$2)</f>
        <v>16.39</v>
      </c>
      <c r="AB140" s="110">
        <f t="shared" ref="AB140:AB142" si="167">AA140/1.2</f>
        <v>13.658333333333335</v>
      </c>
      <c r="AC140" s="107"/>
      <c r="AD140" s="110">
        <v>16.399999999999999</v>
      </c>
      <c r="AE140" s="110">
        <f t="shared" ref="AE140:AE142" si="168">AD140/1.2</f>
        <v>13.666666666666666</v>
      </c>
      <c r="AF140" s="107"/>
    </row>
    <row r="141" spans="2:32" ht="24.2" x14ac:dyDescent="0.3">
      <c r="B141" s="32" t="s">
        <v>173</v>
      </c>
      <c r="C141" s="20"/>
      <c r="D141" s="20"/>
      <c r="E141" s="65"/>
      <c r="K141" s="107"/>
      <c r="L141" s="100"/>
      <c r="M141" s="100"/>
      <c r="N141" s="107"/>
      <c r="O141" s="100"/>
      <c r="P141" s="100"/>
      <c r="Q141" s="107"/>
      <c r="S141" s="100"/>
      <c r="T141" s="107"/>
      <c r="V141" s="100"/>
      <c r="W141" s="107"/>
      <c r="Z141" s="107"/>
      <c r="AA141" s="100"/>
      <c r="AC141" s="107"/>
      <c r="AF141" s="107"/>
    </row>
    <row r="142" spans="2:32" ht="29.25" customHeight="1" x14ac:dyDescent="0.3">
      <c r="B142" s="4" t="s">
        <v>174</v>
      </c>
      <c r="C142" s="124" t="s">
        <v>159</v>
      </c>
      <c r="D142" s="131" t="s">
        <v>152</v>
      </c>
      <c r="E142" s="126" t="s">
        <v>253</v>
      </c>
      <c r="F142" s="100">
        <v>12</v>
      </c>
      <c r="G142" s="100">
        <f>F142/1.2</f>
        <v>10</v>
      </c>
      <c r="H142" s="100">
        <f>+F142</f>
        <v>12</v>
      </c>
      <c r="I142" s="100">
        <f>H142/1.2</f>
        <v>10</v>
      </c>
      <c r="K142" s="107"/>
      <c r="L142" s="100">
        <f t="shared" ref="L142" si="169">(+H142+H142*$M$2)</f>
        <v>12</v>
      </c>
      <c r="M142" s="100">
        <f t="shared" ref="M142" si="170">L142/1.2</f>
        <v>10</v>
      </c>
      <c r="N142" s="107"/>
      <c r="O142" s="100">
        <f>(+L142+L142*$M$2)</f>
        <v>12</v>
      </c>
      <c r="P142" s="100">
        <f t="shared" ref="P142" si="171">O142/1.2</f>
        <v>10</v>
      </c>
      <c r="Q142" s="107"/>
      <c r="R142" s="1">
        <v>13.5</v>
      </c>
      <c r="S142" s="100">
        <f t="shared" ref="S142" si="172">R142/1.2</f>
        <v>11.25</v>
      </c>
      <c r="T142" s="107"/>
      <c r="U142" s="1">
        <f t="shared" ref="U142" si="173">R142*(1+$V$2)</f>
        <v>14.9175</v>
      </c>
      <c r="V142" s="100">
        <f t="shared" ref="V142" si="174">U142/1.2</f>
        <v>12.43125</v>
      </c>
      <c r="W142" s="107"/>
      <c r="X142" s="110">
        <v>14.9</v>
      </c>
      <c r="Y142" s="110">
        <f t="shared" ref="Y142" si="175">X142/1.2</f>
        <v>12.416666666666668</v>
      </c>
      <c r="Z142" s="107"/>
      <c r="AA142" s="1">
        <f t="shared" ref="AA142" si="176">X142*(1+$AB$2)</f>
        <v>16.39</v>
      </c>
      <c r="AB142" s="110">
        <f t="shared" si="167"/>
        <v>13.658333333333335</v>
      </c>
      <c r="AC142" s="107"/>
      <c r="AD142" s="110">
        <v>16.399999999999999</v>
      </c>
      <c r="AE142" s="110">
        <f t="shared" si="168"/>
        <v>13.666666666666666</v>
      </c>
      <c r="AF142" s="107"/>
    </row>
    <row r="143" spans="2:32" ht="36.299999999999997" x14ac:dyDescent="0.3">
      <c r="B143" s="9" t="s">
        <v>175</v>
      </c>
      <c r="C143" s="125"/>
      <c r="D143" s="132"/>
      <c r="E143" s="127"/>
      <c r="K143" s="107"/>
      <c r="L143" s="100"/>
      <c r="M143" s="100"/>
      <c r="N143" s="107"/>
      <c r="O143" s="100"/>
      <c r="P143" s="100"/>
      <c r="Q143" s="107"/>
      <c r="S143" s="100"/>
      <c r="T143" s="107"/>
      <c r="V143" s="100"/>
      <c r="W143" s="107"/>
      <c r="Z143" s="107"/>
      <c r="AA143" s="100"/>
      <c r="AC143" s="107"/>
      <c r="AF143" s="107"/>
    </row>
    <row r="144" spans="2:32" x14ac:dyDescent="0.3">
      <c r="B144" s="11" t="s">
        <v>176</v>
      </c>
      <c r="C144" s="71"/>
      <c r="D144" s="71"/>
      <c r="E144" s="72"/>
      <c r="K144" s="107"/>
      <c r="L144" s="100"/>
      <c r="M144" s="100"/>
      <c r="N144" s="107"/>
      <c r="O144" s="100"/>
      <c r="P144" s="100"/>
      <c r="Q144" s="107"/>
      <c r="S144" s="100"/>
      <c r="T144" s="107"/>
      <c r="V144" s="100"/>
      <c r="W144" s="107"/>
      <c r="Z144" s="107"/>
      <c r="AA144" s="100"/>
      <c r="AC144" s="107"/>
      <c r="AF144" s="107"/>
    </row>
    <row r="145" spans="2:32" ht="61.5" customHeight="1" x14ac:dyDescent="0.3">
      <c r="B145" s="73" t="s">
        <v>177</v>
      </c>
      <c r="C145" s="73" t="s">
        <v>159</v>
      </c>
      <c r="D145" s="73" t="s">
        <v>152</v>
      </c>
      <c r="E145" s="52" t="s">
        <v>253</v>
      </c>
      <c r="F145" s="100">
        <v>12</v>
      </c>
      <c r="G145" s="100">
        <f>F145/1.2</f>
        <v>10</v>
      </c>
      <c r="H145" s="100">
        <f>+F145</f>
        <v>12</v>
      </c>
      <c r="I145" s="100">
        <f>H145/1.2</f>
        <v>10</v>
      </c>
      <c r="K145" s="107"/>
      <c r="L145" s="100">
        <f t="shared" ref="L145" si="177">(+H145+H145*$M$2)</f>
        <v>12</v>
      </c>
      <c r="M145" s="100">
        <f t="shared" ref="M145" si="178">L145/1.2</f>
        <v>10</v>
      </c>
      <c r="N145" s="107"/>
      <c r="O145" s="100">
        <f>(+L145+L145*$M$2)</f>
        <v>12</v>
      </c>
      <c r="P145" s="100">
        <f t="shared" ref="P145" si="179">O145/1.2</f>
        <v>10</v>
      </c>
      <c r="Q145" s="107"/>
      <c r="R145" s="1">
        <v>13.5</v>
      </c>
      <c r="S145" s="100">
        <f t="shared" ref="S145" si="180">R145/1.2</f>
        <v>11.25</v>
      </c>
      <c r="T145" s="107"/>
      <c r="U145" s="1">
        <f t="shared" ref="U145" si="181">R145*(1+$V$2)</f>
        <v>14.9175</v>
      </c>
      <c r="V145" s="100">
        <f t="shared" ref="V145" si="182">U145/1.2</f>
        <v>12.43125</v>
      </c>
      <c r="W145" s="107"/>
      <c r="X145" s="110">
        <v>14.9</v>
      </c>
      <c r="Y145" s="110">
        <f t="shared" ref="Y145" si="183">X145/1.2</f>
        <v>12.416666666666668</v>
      </c>
      <c r="Z145" s="107"/>
      <c r="AA145" s="1">
        <f t="shared" ref="AA145" si="184">X145*(1+$AB$2)</f>
        <v>16.39</v>
      </c>
      <c r="AB145" s="110">
        <f t="shared" ref="AB145:AB149" si="185">AA145/1.2</f>
        <v>13.658333333333335</v>
      </c>
      <c r="AC145" s="107"/>
      <c r="AD145" s="110">
        <v>16.399999999999999</v>
      </c>
      <c r="AE145" s="110">
        <f t="shared" ref="AE145:AE149" si="186">AD145/1.2</f>
        <v>13.666666666666666</v>
      </c>
      <c r="AF145" s="107"/>
    </row>
    <row r="146" spans="2:32" x14ac:dyDescent="0.3">
      <c r="B146" s="58" t="s">
        <v>178</v>
      </c>
      <c r="C146" s="74"/>
      <c r="D146" s="74"/>
      <c r="E146" s="75"/>
      <c r="K146" s="107"/>
      <c r="L146" s="100"/>
      <c r="M146" s="100"/>
      <c r="N146" s="107"/>
      <c r="O146" s="100"/>
      <c r="P146" s="100"/>
      <c r="Q146" s="107"/>
      <c r="S146" s="100"/>
      <c r="T146" s="107"/>
      <c r="V146" s="100"/>
      <c r="W146" s="107"/>
      <c r="Z146" s="107"/>
      <c r="AA146" s="100"/>
      <c r="AC146" s="107"/>
      <c r="AF146" s="107"/>
    </row>
    <row r="147" spans="2:32" ht="48.4" x14ac:dyDescent="0.3">
      <c r="B147" s="3" t="s">
        <v>179</v>
      </c>
      <c r="C147" s="5" t="s">
        <v>159</v>
      </c>
      <c r="D147" s="5" t="s">
        <v>152</v>
      </c>
      <c r="E147" s="45" t="s">
        <v>253</v>
      </c>
      <c r="F147" s="100">
        <v>12</v>
      </c>
      <c r="G147" s="100">
        <f>F147/1.2</f>
        <v>10</v>
      </c>
      <c r="H147" s="100">
        <f>+F147</f>
        <v>12</v>
      </c>
      <c r="I147" s="100">
        <f>H147/1.2</f>
        <v>10</v>
      </c>
      <c r="K147" s="107"/>
      <c r="L147" s="100">
        <f t="shared" ref="L147" si="187">(+H147+H147*$M$2)</f>
        <v>12</v>
      </c>
      <c r="M147" s="100">
        <f t="shared" ref="M147" si="188">L147/1.2</f>
        <v>10</v>
      </c>
      <c r="N147" s="107"/>
      <c r="O147" s="100">
        <f>(+L147+L147*$M$2)</f>
        <v>12</v>
      </c>
      <c r="P147" s="100">
        <f t="shared" ref="P147" si="189">O147/1.2</f>
        <v>10</v>
      </c>
      <c r="Q147" s="107"/>
      <c r="R147" s="1">
        <v>13.5</v>
      </c>
      <c r="S147" s="100">
        <f t="shared" ref="S147" si="190">R147/1.2</f>
        <v>11.25</v>
      </c>
      <c r="T147" s="107"/>
      <c r="U147" s="1">
        <f t="shared" ref="U147" si="191">R147*(1+$V$2)</f>
        <v>14.9175</v>
      </c>
      <c r="V147" s="100">
        <f t="shared" ref="V147" si="192">U147/1.2</f>
        <v>12.43125</v>
      </c>
      <c r="W147" s="107"/>
      <c r="X147" s="110">
        <v>14.9</v>
      </c>
      <c r="Y147" s="110">
        <f t="shared" ref="Y147" si="193">X147/1.2</f>
        <v>12.416666666666668</v>
      </c>
      <c r="Z147" s="107"/>
      <c r="AA147" s="1">
        <f t="shared" ref="AA147" si="194">X147*(1+$AB$2)</f>
        <v>16.39</v>
      </c>
      <c r="AB147" s="110">
        <f t="shared" si="185"/>
        <v>13.658333333333335</v>
      </c>
      <c r="AC147" s="107"/>
      <c r="AD147" s="110">
        <v>16.399999999999999</v>
      </c>
      <c r="AE147" s="110">
        <f t="shared" si="186"/>
        <v>13.666666666666666</v>
      </c>
      <c r="AF147" s="107"/>
    </row>
    <row r="148" spans="2:32" x14ac:dyDescent="0.3">
      <c r="B148" s="2" t="s">
        <v>180</v>
      </c>
      <c r="C148" s="7"/>
      <c r="D148" s="7"/>
      <c r="E148" s="76"/>
      <c r="K148" s="107"/>
      <c r="L148" s="100"/>
      <c r="M148" s="100"/>
      <c r="N148" s="107"/>
      <c r="O148" s="100"/>
      <c r="P148" s="100"/>
      <c r="Q148" s="107"/>
      <c r="S148" s="100"/>
      <c r="T148" s="107"/>
      <c r="V148" s="100"/>
      <c r="W148" s="107"/>
      <c r="Z148" s="107"/>
      <c r="AA148" s="100"/>
      <c r="AC148" s="107"/>
      <c r="AF148" s="107"/>
    </row>
    <row r="149" spans="2:32" ht="36.75" customHeight="1" x14ac:dyDescent="0.3">
      <c r="B149" s="4" t="s">
        <v>181</v>
      </c>
      <c r="C149" s="131" t="s">
        <v>159</v>
      </c>
      <c r="D149" s="124" t="s">
        <v>152</v>
      </c>
      <c r="E149" s="126" t="s">
        <v>253</v>
      </c>
      <c r="F149" s="100">
        <v>12</v>
      </c>
      <c r="G149" s="100">
        <f>F149/1.2</f>
        <v>10</v>
      </c>
      <c r="H149" s="100">
        <f>+F149</f>
        <v>12</v>
      </c>
      <c r="I149" s="100">
        <f>H149/1.2</f>
        <v>10</v>
      </c>
      <c r="K149" s="107"/>
      <c r="L149" s="100">
        <f t="shared" ref="L149" si="195">(+H149+H149*$M$2)</f>
        <v>12</v>
      </c>
      <c r="M149" s="100">
        <f t="shared" ref="M149" si="196">L149/1.2</f>
        <v>10</v>
      </c>
      <c r="N149" s="107"/>
      <c r="O149" s="100">
        <f>(+L149+L149*$M$2)</f>
        <v>12</v>
      </c>
      <c r="P149" s="100">
        <f t="shared" ref="P149" si="197">O149/1.2</f>
        <v>10</v>
      </c>
      <c r="Q149" s="107"/>
      <c r="R149" s="1">
        <v>13.5</v>
      </c>
      <c r="S149" s="100">
        <f t="shared" ref="S149" si="198">R149/1.2</f>
        <v>11.25</v>
      </c>
      <c r="T149" s="107"/>
      <c r="U149" s="1">
        <f t="shared" ref="U149" si="199">R149*(1+$V$2)</f>
        <v>14.9175</v>
      </c>
      <c r="V149" s="100">
        <f t="shared" ref="V149" si="200">U149/1.2</f>
        <v>12.43125</v>
      </c>
      <c r="W149" s="107"/>
      <c r="X149" s="110">
        <v>14.9</v>
      </c>
      <c r="Y149" s="110">
        <f t="shared" ref="Y149" si="201">X149/1.2</f>
        <v>12.416666666666668</v>
      </c>
      <c r="Z149" s="107"/>
      <c r="AA149" s="1">
        <f t="shared" ref="AA149" si="202">X149*(1+$AB$2)</f>
        <v>16.39</v>
      </c>
      <c r="AB149" s="110">
        <f t="shared" si="185"/>
        <v>13.658333333333335</v>
      </c>
      <c r="AC149" s="107"/>
      <c r="AD149" s="110">
        <v>16.399999999999999</v>
      </c>
      <c r="AE149" s="110">
        <f t="shared" si="186"/>
        <v>13.666666666666666</v>
      </c>
      <c r="AF149" s="107"/>
    </row>
    <row r="150" spans="2:32" ht="36.299999999999997" x14ac:dyDescent="0.3">
      <c r="B150" s="15" t="s">
        <v>182</v>
      </c>
      <c r="C150" s="131"/>
      <c r="D150" s="124"/>
      <c r="E150" s="126"/>
      <c r="K150" s="107"/>
      <c r="L150" s="100"/>
      <c r="M150" s="100"/>
      <c r="N150" s="107"/>
      <c r="O150" s="100"/>
      <c r="P150" s="100"/>
      <c r="Q150" s="107"/>
      <c r="S150" s="100"/>
      <c r="T150" s="107"/>
      <c r="V150" s="100"/>
      <c r="W150" s="107"/>
      <c r="Z150" s="107"/>
      <c r="AA150" s="100"/>
      <c r="AC150" s="107"/>
      <c r="AF150" s="107"/>
    </row>
    <row r="151" spans="2:32" ht="24.2" x14ac:dyDescent="0.3">
      <c r="B151" s="35" t="s">
        <v>183</v>
      </c>
      <c r="C151" s="132"/>
      <c r="D151" s="125"/>
      <c r="E151" s="127"/>
      <c r="K151" s="107"/>
      <c r="L151" s="100"/>
      <c r="M151" s="100"/>
      <c r="N151" s="107"/>
      <c r="O151" s="100"/>
      <c r="P151" s="100"/>
      <c r="Q151" s="107"/>
      <c r="S151" s="100"/>
      <c r="T151" s="107"/>
      <c r="V151" s="100"/>
      <c r="W151" s="107"/>
      <c r="Z151" s="107"/>
      <c r="AA151" s="100"/>
      <c r="AC151" s="107"/>
      <c r="AF151" s="107"/>
    </row>
    <row r="152" spans="2:32" x14ac:dyDescent="0.3">
      <c r="B152" s="11" t="s">
        <v>184</v>
      </c>
      <c r="C152" s="71"/>
      <c r="D152" s="46"/>
      <c r="E152" s="77"/>
      <c r="K152" s="107"/>
      <c r="L152" s="100"/>
      <c r="M152" s="100"/>
      <c r="N152" s="107"/>
      <c r="O152" s="100"/>
      <c r="P152" s="100"/>
      <c r="Q152" s="107"/>
      <c r="S152" s="100"/>
      <c r="T152" s="107"/>
      <c r="V152" s="100"/>
      <c r="W152" s="107"/>
      <c r="Z152" s="107"/>
      <c r="AA152" s="100"/>
      <c r="AC152" s="107"/>
      <c r="AF152" s="107"/>
    </row>
    <row r="153" spans="2:32" ht="41.2" customHeight="1" x14ac:dyDescent="0.3">
      <c r="B153" s="4" t="s">
        <v>185</v>
      </c>
      <c r="C153" s="124" t="s">
        <v>159</v>
      </c>
      <c r="D153" s="124" t="s">
        <v>152</v>
      </c>
      <c r="E153" s="126" t="s">
        <v>253</v>
      </c>
      <c r="F153" s="100">
        <v>12</v>
      </c>
      <c r="G153" s="100">
        <f>F153/1.2</f>
        <v>10</v>
      </c>
      <c r="H153" s="100">
        <f>+F153</f>
        <v>12</v>
      </c>
      <c r="I153" s="100">
        <f>H153/1.2</f>
        <v>10</v>
      </c>
      <c r="K153" s="107"/>
      <c r="L153" s="100">
        <f t="shared" ref="L153" si="203">(+H153+H153*$M$2)</f>
        <v>12</v>
      </c>
      <c r="M153" s="100">
        <f t="shared" ref="M153" si="204">L153/1.2</f>
        <v>10</v>
      </c>
      <c r="N153" s="107"/>
      <c r="O153" s="100">
        <f>(+L153+L153*$M$2)</f>
        <v>12</v>
      </c>
      <c r="P153" s="100">
        <f t="shared" ref="P153" si="205">O153/1.2</f>
        <v>10</v>
      </c>
      <c r="Q153" s="107"/>
      <c r="R153" s="1">
        <v>13.5</v>
      </c>
      <c r="S153" s="100">
        <f t="shared" ref="S153" si="206">R153/1.2</f>
        <v>11.25</v>
      </c>
      <c r="T153" s="107"/>
      <c r="U153" s="1">
        <f t="shared" ref="U153" si="207">R153*(1+$V$2)</f>
        <v>14.9175</v>
      </c>
      <c r="V153" s="100">
        <f t="shared" ref="V153" si="208">U153/1.2</f>
        <v>12.43125</v>
      </c>
      <c r="W153" s="107"/>
      <c r="X153" s="110">
        <v>14.9</v>
      </c>
      <c r="Y153" s="110">
        <f t="shared" ref="Y153" si="209">X153/1.2</f>
        <v>12.416666666666668</v>
      </c>
      <c r="Z153" s="107"/>
      <c r="AA153" s="1">
        <f t="shared" ref="AA153" si="210">X153*(1+$AB$2)</f>
        <v>16.39</v>
      </c>
      <c r="AB153" s="110">
        <f t="shared" ref="AB153" si="211">AA153/1.2</f>
        <v>13.658333333333335</v>
      </c>
      <c r="AC153" s="107"/>
      <c r="AD153" s="110">
        <v>16.399999999999999</v>
      </c>
      <c r="AE153" s="110">
        <f t="shared" ref="AE153" si="212">AD153/1.2</f>
        <v>13.666666666666666</v>
      </c>
      <c r="AF153" s="107"/>
    </row>
    <row r="154" spans="2:32" ht="15" customHeight="1" x14ac:dyDescent="0.3">
      <c r="B154" s="129" t="s">
        <v>186</v>
      </c>
      <c r="C154" s="124"/>
      <c r="D154" s="124"/>
      <c r="E154" s="126"/>
      <c r="K154" s="107"/>
      <c r="L154" s="100"/>
      <c r="M154" s="100"/>
      <c r="N154" s="107"/>
      <c r="O154" s="100"/>
      <c r="P154" s="100"/>
      <c r="Q154" s="107"/>
      <c r="S154" s="100"/>
      <c r="T154" s="107"/>
      <c r="V154" s="100"/>
      <c r="W154" s="107"/>
      <c r="Z154" s="107"/>
      <c r="AA154" s="100"/>
      <c r="AC154" s="107"/>
      <c r="AF154" s="107"/>
    </row>
    <row r="155" spans="2:32" ht="24.8" customHeight="1" x14ac:dyDescent="0.3">
      <c r="B155" s="130"/>
      <c r="C155" s="125"/>
      <c r="D155" s="125"/>
      <c r="E155" s="127"/>
      <c r="K155" s="107"/>
      <c r="L155" s="100"/>
      <c r="M155" s="100"/>
      <c r="N155" s="107"/>
      <c r="O155" s="100"/>
      <c r="P155" s="100"/>
      <c r="Q155" s="107"/>
      <c r="S155" s="100"/>
      <c r="T155" s="107"/>
      <c r="V155" s="100"/>
      <c r="W155" s="107"/>
      <c r="Z155" s="107"/>
      <c r="AA155" s="100"/>
      <c r="AC155" s="107"/>
      <c r="AF155" s="107"/>
    </row>
    <row r="156" spans="2:32" x14ac:dyDescent="0.3">
      <c r="B156" s="11" t="s">
        <v>187</v>
      </c>
      <c r="C156" s="71"/>
      <c r="D156" s="71"/>
      <c r="E156" s="78"/>
      <c r="K156" s="107"/>
      <c r="L156" s="100"/>
      <c r="M156" s="100"/>
      <c r="N156" s="107"/>
      <c r="O156" s="100"/>
      <c r="P156" s="100"/>
      <c r="Q156" s="107"/>
      <c r="S156" s="100"/>
      <c r="T156" s="107"/>
      <c r="V156" s="100"/>
      <c r="W156" s="107"/>
      <c r="Z156" s="107"/>
      <c r="AA156" s="100"/>
      <c r="AC156" s="107"/>
      <c r="AF156" s="107"/>
    </row>
    <row r="157" spans="2:32" ht="38.299999999999997" customHeight="1" x14ac:dyDescent="0.3">
      <c r="B157" s="3" t="s">
        <v>188</v>
      </c>
      <c r="C157" s="5" t="s">
        <v>159</v>
      </c>
      <c r="D157" s="124" t="s">
        <v>152</v>
      </c>
      <c r="E157" s="79" t="s">
        <v>253</v>
      </c>
      <c r="F157" s="100">
        <v>12</v>
      </c>
      <c r="G157" s="100">
        <f>F157/1.2</f>
        <v>10</v>
      </c>
      <c r="H157" s="100">
        <f>+F157</f>
        <v>12</v>
      </c>
      <c r="I157" s="100">
        <f>H157/1.2</f>
        <v>10</v>
      </c>
      <c r="K157" s="107"/>
      <c r="L157" s="100">
        <f t="shared" ref="L157" si="213">(+H157+H157*$M$2)</f>
        <v>12</v>
      </c>
      <c r="M157" s="100">
        <f t="shared" ref="M157" si="214">L157/1.2</f>
        <v>10</v>
      </c>
      <c r="N157" s="107"/>
      <c r="O157" s="100">
        <f>(+L157+L157*$M$2)</f>
        <v>12</v>
      </c>
      <c r="P157" s="100">
        <f t="shared" ref="P157" si="215">O157/1.2</f>
        <v>10</v>
      </c>
      <c r="Q157" s="107"/>
      <c r="R157" s="1">
        <v>13.5</v>
      </c>
      <c r="S157" s="100">
        <f t="shared" ref="S157" si="216">R157/1.2</f>
        <v>11.25</v>
      </c>
      <c r="T157" s="107"/>
      <c r="U157" s="1">
        <f t="shared" ref="U157" si="217">R157*(1+$V$2)</f>
        <v>14.9175</v>
      </c>
      <c r="V157" s="100">
        <f t="shared" ref="V157" si="218">U157/1.2</f>
        <v>12.43125</v>
      </c>
      <c r="W157" s="107"/>
      <c r="X157" s="110">
        <v>14.9</v>
      </c>
      <c r="Y157" s="110">
        <f t="shared" ref="Y157" si="219">X157/1.2</f>
        <v>12.416666666666668</v>
      </c>
      <c r="Z157" s="107"/>
      <c r="AA157" s="1">
        <f t="shared" ref="AA157" si="220">X157*(1+$AB$2)</f>
        <v>16.39</v>
      </c>
      <c r="AB157" s="110">
        <f t="shared" ref="AB157" si="221">AA157/1.2</f>
        <v>13.658333333333335</v>
      </c>
      <c r="AC157" s="107"/>
      <c r="AD157" s="110">
        <v>16.399999999999999</v>
      </c>
      <c r="AE157" s="110">
        <f t="shared" ref="AE157" si="222">AD157/1.2</f>
        <v>13.666666666666666</v>
      </c>
      <c r="AF157" s="107"/>
    </row>
    <row r="158" spans="2:32" ht="21.75" customHeight="1" x14ac:dyDescent="0.3">
      <c r="B158" s="6" t="s">
        <v>189</v>
      </c>
      <c r="C158" s="74"/>
      <c r="D158" s="124"/>
      <c r="E158" s="80"/>
      <c r="K158" s="107"/>
      <c r="L158" s="100"/>
      <c r="M158" s="100"/>
      <c r="N158" s="107"/>
      <c r="O158" s="100"/>
      <c r="P158" s="100"/>
      <c r="Q158" s="107"/>
      <c r="S158" s="100"/>
      <c r="T158" s="107"/>
      <c r="V158" s="100"/>
      <c r="W158" s="107"/>
      <c r="Z158" s="107"/>
      <c r="AA158" s="100"/>
      <c r="AC158" s="107"/>
      <c r="AF158" s="107"/>
    </row>
    <row r="159" spans="2:32" x14ac:dyDescent="0.3">
      <c r="B159" s="9" t="s">
        <v>190</v>
      </c>
      <c r="C159" s="19"/>
      <c r="D159" s="125"/>
      <c r="E159" s="52"/>
      <c r="K159" s="107"/>
      <c r="L159" s="100"/>
      <c r="M159" s="100"/>
      <c r="N159" s="107"/>
      <c r="O159" s="100"/>
      <c r="P159" s="100"/>
      <c r="Q159" s="107"/>
      <c r="S159" s="100"/>
      <c r="T159" s="107"/>
      <c r="V159" s="100"/>
      <c r="W159" s="107"/>
      <c r="Z159" s="107"/>
      <c r="AA159" s="100"/>
      <c r="AC159" s="107"/>
      <c r="AF159" s="107"/>
    </row>
    <row r="160" spans="2:32" x14ac:dyDescent="0.3">
      <c r="B160" s="11" t="s">
        <v>191</v>
      </c>
      <c r="C160" s="46"/>
      <c r="D160" s="46"/>
      <c r="E160" s="81"/>
      <c r="K160" s="107"/>
      <c r="L160" s="100"/>
      <c r="M160" s="100"/>
      <c r="N160" s="107"/>
      <c r="O160" s="100"/>
      <c r="P160" s="100"/>
      <c r="Q160" s="107"/>
      <c r="S160" s="100"/>
      <c r="T160" s="107"/>
      <c r="V160" s="100"/>
      <c r="W160" s="107"/>
      <c r="Z160" s="107"/>
      <c r="AA160" s="100"/>
      <c r="AC160" s="107"/>
      <c r="AF160" s="107"/>
    </row>
    <row r="161" spans="2:32" ht="48.4" x14ac:dyDescent="0.3">
      <c r="B161" s="9" t="s">
        <v>192</v>
      </c>
      <c r="C161" s="9" t="s">
        <v>159</v>
      </c>
      <c r="D161" s="9" t="s">
        <v>152</v>
      </c>
      <c r="E161" s="52" t="s">
        <v>253</v>
      </c>
      <c r="F161" s="100">
        <v>12</v>
      </c>
      <c r="G161" s="100">
        <f>F161/1.2</f>
        <v>10</v>
      </c>
      <c r="H161" s="100">
        <f>+F161</f>
        <v>12</v>
      </c>
      <c r="I161" s="100">
        <f>H161/1.2</f>
        <v>10</v>
      </c>
      <c r="K161" s="107"/>
      <c r="L161" s="100">
        <f t="shared" ref="L161" si="223">(+H161+H161*$M$2)</f>
        <v>12</v>
      </c>
      <c r="M161" s="100">
        <f t="shared" ref="M161" si="224">L161/1.2</f>
        <v>10</v>
      </c>
      <c r="N161" s="107"/>
      <c r="O161" s="100">
        <f>(+L161+L161*$M$2)</f>
        <v>12</v>
      </c>
      <c r="P161" s="100">
        <f t="shared" ref="P161" si="225">O161/1.2</f>
        <v>10</v>
      </c>
      <c r="Q161" s="107"/>
      <c r="R161" s="1">
        <v>13.5</v>
      </c>
      <c r="S161" s="100">
        <f t="shared" ref="S161" si="226">R161/1.2</f>
        <v>11.25</v>
      </c>
      <c r="T161" s="107"/>
      <c r="U161" s="1">
        <f t="shared" ref="U161" si="227">R161*(1+$V$2)</f>
        <v>14.9175</v>
      </c>
      <c r="V161" s="100">
        <f t="shared" ref="V161" si="228">U161/1.2</f>
        <v>12.43125</v>
      </c>
      <c r="W161" s="107"/>
      <c r="X161" s="110">
        <v>14.9</v>
      </c>
      <c r="Y161" s="110">
        <f t="shared" ref="Y161" si="229">X161/1.2</f>
        <v>12.416666666666668</v>
      </c>
      <c r="Z161" s="107"/>
      <c r="AA161" s="1">
        <f t="shared" ref="AA161" si="230">X161*(1+$AB$2)</f>
        <v>16.39</v>
      </c>
      <c r="AB161" s="110">
        <f t="shared" ref="AB161:AB163" si="231">AA161/1.2</f>
        <v>13.658333333333335</v>
      </c>
      <c r="AC161" s="107"/>
      <c r="AD161" s="110">
        <v>16.399999999999999</v>
      </c>
      <c r="AE161" s="110">
        <f t="shared" ref="AE161:AE163" si="232">AD161/1.2</f>
        <v>13.666666666666666</v>
      </c>
      <c r="AF161" s="107"/>
    </row>
    <row r="162" spans="2:32" x14ac:dyDescent="0.3">
      <c r="B162" s="13" t="s">
        <v>193</v>
      </c>
      <c r="C162" s="3"/>
      <c r="D162" s="3"/>
      <c r="E162" s="79"/>
      <c r="K162" s="107"/>
      <c r="L162" s="100"/>
      <c r="M162" s="100"/>
      <c r="N162" s="107"/>
      <c r="O162" s="100"/>
      <c r="P162" s="100"/>
      <c r="Q162" s="107"/>
      <c r="S162" s="100"/>
      <c r="T162" s="107"/>
      <c r="V162" s="100"/>
      <c r="W162" s="107"/>
      <c r="Z162" s="107"/>
      <c r="AA162" s="100"/>
      <c r="AC162" s="107"/>
      <c r="AF162" s="107"/>
    </row>
    <row r="163" spans="2:32" ht="39.049999999999997" customHeight="1" x14ac:dyDescent="0.3">
      <c r="B163" s="4" t="s">
        <v>194</v>
      </c>
      <c r="C163" s="124" t="s">
        <v>159</v>
      </c>
      <c r="D163" s="124" t="s">
        <v>152</v>
      </c>
      <c r="E163" s="126" t="s">
        <v>253</v>
      </c>
      <c r="F163" s="100">
        <v>12</v>
      </c>
      <c r="G163" s="100">
        <f>F163/1.2</f>
        <v>10</v>
      </c>
      <c r="H163" s="100">
        <f>+F163</f>
        <v>12</v>
      </c>
      <c r="I163" s="100">
        <f>H163/1.2</f>
        <v>10</v>
      </c>
      <c r="K163" s="107"/>
      <c r="L163" s="100">
        <f t="shared" ref="L163" si="233">(+H163+H163*$M$2)</f>
        <v>12</v>
      </c>
      <c r="M163" s="100">
        <f t="shared" ref="M163" si="234">L163/1.2</f>
        <v>10</v>
      </c>
      <c r="N163" s="107"/>
      <c r="O163" s="100">
        <f>(+L163+L163*$M$2)</f>
        <v>12</v>
      </c>
      <c r="P163" s="100">
        <f t="shared" ref="P163" si="235">O163/1.2</f>
        <v>10</v>
      </c>
      <c r="Q163" s="107"/>
      <c r="R163" s="1">
        <v>13.5</v>
      </c>
      <c r="S163" s="100">
        <f t="shared" ref="S163" si="236">R163/1.2</f>
        <v>11.25</v>
      </c>
      <c r="T163" s="107"/>
      <c r="U163" s="1">
        <f t="shared" ref="U163" si="237">R163*(1+$V$2)</f>
        <v>14.9175</v>
      </c>
      <c r="V163" s="100">
        <f t="shared" ref="V163" si="238">U163/1.2</f>
        <v>12.43125</v>
      </c>
      <c r="W163" s="107"/>
      <c r="X163" s="110">
        <v>14.9</v>
      </c>
      <c r="Y163" s="110">
        <f t="shared" ref="Y163" si="239">X163/1.2</f>
        <v>12.416666666666668</v>
      </c>
      <c r="Z163" s="107"/>
      <c r="AA163" s="1">
        <f t="shared" ref="AA163" si="240">X163*(1+$AB$2)</f>
        <v>16.39</v>
      </c>
      <c r="AB163" s="110">
        <f t="shared" si="231"/>
        <v>13.658333333333335</v>
      </c>
      <c r="AC163" s="107"/>
      <c r="AD163" s="110">
        <v>16.399999999999999</v>
      </c>
      <c r="AE163" s="110">
        <f t="shared" si="232"/>
        <v>13.666666666666666</v>
      </c>
      <c r="AF163" s="107"/>
    </row>
    <row r="164" spans="2:32" ht="24.2" x14ac:dyDescent="0.3">
      <c r="B164" s="3" t="s">
        <v>195</v>
      </c>
      <c r="C164" s="125"/>
      <c r="D164" s="125"/>
      <c r="E164" s="126"/>
      <c r="K164" s="107"/>
      <c r="L164" s="100"/>
      <c r="M164" s="100"/>
      <c r="N164" s="107"/>
      <c r="O164" s="100"/>
      <c r="P164" s="100"/>
      <c r="Q164" s="107"/>
      <c r="S164" s="100"/>
      <c r="T164" s="107"/>
      <c r="V164" s="100"/>
      <c r="W164" s="107"/>
      <c r="Z164" s="107"/>
      <c r="AA164" s="100"/>
      <c r="AC164" s="107"/>
      <c r="AF164" s="107"/>
    </row>
    <row r="165" spans="2:32" x14ac:dyDescent="0.3">
      <c r="B165" s="11" t="s">
        <v>196</v>
      </c>
      <c r="C165" s="36"/>
      <c r="D165" s="36"/>
      <c r="E165" s="82"/>
      <c r="K165" s="107"/>
      <c r="L165" s="100"/>
      <c r="M165" s="100"/>
      <c r="N165" s="107"/>
      <c r="O165" s="100"/>
      <c r="P165" s="100"/>
      <c r="Q165" s="107"/>
      <c r="S165" s="100"/>
      <c r="T165" s="107"/>
      <c r="V165" s="100"/>
      <c r="W165" s="107"/>
      <c r="Z165" s="107"/>
      <c r="AA165" s="100"/>
      <c r="AC165" s="107"/>
      <c r="AF165" s="107"/>
    </row>
    <row r="166" spans="2:32" ht="48.4" x14ac:dyDescent="0.3">
      <c r="B166" s="9" t="s">
        <v>197</v>
      </c>
      <c r="C166" s="5" t="s">
        <v>159</v>
      </c>
      <c r="D166" s="3" t="s">
        <v>152</v>
      </c>
      <c r="E166" s="79" t="s">
        <v>253</v>
      </c>
      <c r="F166" s="100">
        <v>12</v>
      </c>
      <c r="G166" s="100">
        <f>F166/1.2</f>
        <v>10</v>
      </c>
      <c r="H166" s="100">
        <f>+F166</f>
        <v>12</v>
      </c>
      <c r="I166" s="100">
        <f>H166/1.2</f>
        <v>10</v>
      </c>
      <c r="K166" s="107"/>
      <c r="L166" s="100">
        <f t="shared" ref="L166" si="241">(+H166+H166*$M$2)</f>
        <v>12</v>
      </c>
      <c r="M166" s="100">
        <f t="shared" ref="M166" si="242">L166/1.2</f>
        <v>10</v>
      </c>
      <c r="N166" s="107"/>
      <c r="O166" s="100">
        <f>(+L166+L166*$M$2)</f>
        <v>12</v>
      </c>
      <c r="P166" s="100">
        <f t="shared" ref="P166" si="243">O166/1.2</f>
        <v>10</v>
      </c>
      <c r="Q166" s="107"/>
      <c r="R166" s="1">
        <v>13.5</v>
      </c>
      <c r="S166" s="100">
        <f t="shared" ref="S166" si="244">R166/1.2</f>
        <v>11.25</v>
      </c>
      <c r="T166" s="107"/>
      <c r="U166" s="1">
        <f t="shared" ref="U166" si="245">R166*(1+$V$2)</f>
        <v>14.9175</v>
      </c>
      <c r="V166" s="100">
        <f t="shared" ref="V166" si="246">U166/1.2</f>
        <v>12.43125</v>
      </c>
      <c r="W166" s="107"/>
      <c r="X166" s="110">
        <v>14.9</v>
      </c>
      <c r="Y166" s="110">
        <f t="shared" ref="Y166" si="247">X166/1.2</f>
        <v>12.416666666666668</v>
      </c>
      <c r="Z166" s="107"/>
      <c r="AA166" s="1">
        <f t="shared" ref="AA166" si="248">X166*(1+$AB$2)</f>
        <v>16.39</v>
      </c>
      <c r="AB166" s="110">
        <f t="shared" ref="AB166:AB170" si="249">AA166/1.2</f>
        <v>13.658333333333335</v>
      </c>
      <c r="AC166" s="107"/>
      <c r="AD166" s="110">
        <v>16.399999999999999</v>
      </c>
      <c r="AE166" s="110">
        <f t="shared" ref="AE166:AE170" si="250">AD166/1.2</f>
        <v>13.666666666666666</v>
      </c>
      <c r="AF166" s="107"/>
    </row>
    <row r="167" spans="2:32" ht="24.2" x14ac:dyDescent="0.3">
      <c r="B167" s="13" t="s">
        <v>198</v>
      </c>
      <c r="C167" s="83"/>
      <c r="D167" s="7"/>
      <c r="E167" s="20"/>
      <c r="K167" s="107"/>
      <c r="L167" s="100"/>
      <c r="M167" s="100"/>
      <c r="N167" s="107"/>
      <c r="O167" s="100"/>
      <c r="P167" s="100"/>
      <c r="Q167" s="107"/>
      <c r="S167" s="100"/>
      <c r="T167" s="107"/>
      <c r="V167" s="100"/>
      <c r="W167" s="107"/>
      <c r="Z167" s="107"/>
      <c r="AA167" s="100"/>
      <c r="AC167" s="107"/>
      <c r="AF167" s="107"/>
    </row>
    <row r="168" spans="2:32" ht="48.4" x14ac:dyDescent="0.3">
      <c r="B168" s="9" t="s">
        <v>199</v>
      </c>
      <c r="C168" s="84" t="s">
        <v>159</v>
      </c>
      <c r="D168" s="9" t="s">
        <v>152</v>
      </c>
      <c r="E168" s="10" t="s">
        <v>253</v>
      </c>
      <c r="F168" s="100">
        <v>12</v>
      </c>
      <c r="G168" s="100">
        <f>F168/1.2</f>
        <v>10</v>
      </c>
      <c r="H168" s="100">
        <f>+F168</f>
        <v>12</v>
      </c>
      <c r="I168" s="100">
        <f>H168/1.2</f>
        <v>10</v>
      </c>
      <c r="K168" s="107"/>
      <c r="L168" s="100">
        <f t="shared" ref="L168" si="251">(+H168+H168*$M$2)</f>
        <v>12</v>
      </c>
      <c r="M168" s="100">
        <f t="shared" ref="M168" si="252">L168/1.2</f>
        <v>10</v>
      </c>
      <c r="N168" s="107"/>
      <c r="O168" s="100">
        <f>(+L168+L168*$M$2)</f>
        <v>12</v>
      </c>
      <c r="P168" s="100">
        <f t="shared" ref="P168" si="253">O168/1.2</f>
        <v>10</v>
      </c>
      <c r="Q168" s="107"/>
      <c r="R168" s="1">
        <v>13.5</v>
      </c>
      <c r="S168" s="100">
        <f t="shared" ref="S168" si="254">R168/1.2</f>
        <v>11.25</v>
      </c>
      <c r="T168" s="107"/>
      <c r="U168" s="1">
        <f t="shared" ref="U168" si="255">R168*(1+$V$2)</f>
        <v>14.9175</v>
      </c>
      <c r="V168" s="100">
        <f t="shared" ref="V168" si="256">U168/1.2</f>
        <v>12.43125</v>
      </c>
      <c r="W168" s="107"/>
      <c r="X168" s="110">
        <v>14.9</v>
      </c>
      <c r="Y168" s="110">
        <f t="shared" ref="Y168" si="257">X168/1.2</f>
        <v>12.416666666666668</v>
      </c>
      <c r="Z168" s="107"/>
      <c r="AA168" s="1">
        <f t="shared" ref="AA168" si="258">X168*(1+$AB$2)</f>
        <v>16.39</v>
      </c>
      <c r="AB168" s="110">
        <f t="shared" si="249"/>
        <v>13.658333333333335</v>
      </c>
      <c r="AC168" s="107"/>
      <c r="AD168" s="110">
        <v>16.399999999999999</v>
      </c>
      <c r="AE168" s="110">
        <f t="shared" si="250"/>
        <v>13.666666666666666</v>
      </c>
      <c r="AF168" s="107"/>
    </row>
    <row r="169" spans="2:32" x14ac:dyDescent="0.3">
      <c r="B169" s="32" t="s">
        <v>200</v>
      </c>
      <c r="C169" s="33"/>
      <c r="D169" s="29"/>
      <c r="E169" s="85"/>
      <c r="K169" s="107"/>
      <c r="L169" s="100"/>
      <c r="M169" s="100"/>
      <c r="N169" s="107"/>
      <c r="O169" s="100"/>
      <c r="P169" s="100"/>
      <c r="Q169" s="107"/>
      <c r="S169" s="100"/>
      <c r="T169" s="107"/>
      <c r="V169" s="100"/>
      <c r="W169" s="107"/>
      <c r="Z169" s="107"/>
      <c r="AA169" s="100"/>
      <c r="AC169" s="107"/>
      <c r="AF169" s="107"/>
    </row>
    <row r="170" spans="2:32" ht="38.299999999999997" customHeight="1" x14ac:dyDescent="0.3">
      <c r="B170" s="4" t="s">
        <v>201</v>
      </c>
      <c r="C170" s="124" t="s">
        <v>159</v>
      </c>
      <c r="D170" s="124" t="s">
        <v>152</v>
      </c>
      <c r="E170" s="126" t="s">
        <v>253</v>
      </c>
      <c r="F170" s="100">
        <v>12</v>
      </c>
      <c r="G170" s="100">
        <f>F170/1.2</f>
        <v>10</v>
      </c>
      <c r="H170" s="100">
        <f>+F170</f>
        <v>12</v>
      </c>
      <c r="I170" s="100">
        <f>H170/1.2</f>
        <v>10</v>
      </c>
      <c r="K170" s="107"/>
      <c r="L170" s="100">
        <f t="shared" ref="L170" si="259">(+H170+H170*$M$2)</f>
        <v>12</v>
      </c>
      <c r="M170" s="100">
        <f t="shared" ref="M170" si="260">L170/1.2</f>
        <v>10</v>
      </c>
      <c r="N170" s="107"/>
      <c r="O170" s="100">
        <f>(+L170+L170*$M$2)</f>
        <v>12</v>
      </c>
      <c r="P170" s="100">
        <f t="shared" ref="P170" si="261">O170/1.2</f>
        <v>10</v>
      </c>
      <c r="Q170" s="107"/>
      <c r="R170" s="1">
        <v>13.5</v>
      </c>
      <c r="S170" s="100">
        <f t="shared" ref="S170" si="262">R170/1.2</f>
        <v>11.25</v>
      </c>
      <c r="T170" s="107"/>
      <c r="U170" s="1">
        <f t="shared" ref="U170" si="263">R170*(1+$V$2)</f>
        <v>14.9175</v>
      </c>
      <c r="V170" s="100">
        <f t="shared" ref="V170" si="264">U170/1.2</f>
        <v>12.43125</v>
      </c>
      <c r="W170" s="107"/>
      <c r="X170" s="110">
        <v>14.9</v>
      </c>
      <c r="Y170" s="110">
        <f t="shared" ref="Y170" si="265">X170/1.2</f>
        <v>12.416666666666668</v>
      </c>
      <c r="Z170" s="107"/>
      <c r="AA170" s="1">
        <f t="shared" ref="AA170" si="266">X170*(1+$AB$2)</f>
        <v>16.39</v>
      </c>
      <c r="AB170" s="110">
        <f t="shared" si="249"/>
        <v>13.658333333333335</v>
      </c>
      <c r="AC170" s="107"/>
      <c r="AD170" s="110">
        <v>16.399999999999999</v>
      </c>
      <c r="AE170" s="110">
        <f t="shared" si="250"/>
        <v>13.666666666666666</v>
      </c>
      <c r="AF170" s="107"/>
    </row>
    <row r="171" spans="2:32" ht="15" customHeight="1" x14ac:dyDescent="0.3">
      <c r="B171" s="128" t="s">
        <v>202</v>
      </c>
      <c r="C171" s="124"/>
      <c r="D171" s="124"/>
      <c r="E171" s="126"/>
      <c r="K171" s="107"/>
      <c r="L171" s="100"/>
      <c r="M171" s="100"/>
      <c r="N171" s="107"/>
      <c r="O171" s="100"/>
      <c r="P171" s="100"/>
      <c r="Q171" s="107"/>
      <c r="S171" s="100"/>
      <c r="T171" s="107"/>
      <c r="V171" s="100"/>
      <c r="W171" s="107"/>
      <c r="Z171" s="107"/>
      <c r="AA171" s="100"/>
      <c r="AC171" s="107"/>
      <c r="AF171" s="107"/>
    </row>
    <row r="172" spans="2:32" ht="12.85" customHeight="1" x14ac:dyDescent="0.3">
      <c r="B172" s="129"/>
      <c r="C172" s="124"/>
      <c r="D172" s="124"/>
      <c r="E172" s="126"/>
      <c r="K172" s="107"/>
      <c r="L172" s="100"/>
      <c r="M172" s="100"/>
      <c r="N172" s="107"/>
      <c r="O172" s="100"/>
      <c r="P172" s="100"/>
      <c r="Q172" s="107"/>
      <c r="S172" s="100"/>
      <c r="T172" s="107"/>
      <c r="V172" s="100"/>
      <c r="W172" s="107"/>
      <c r="Z172" s="107"/>
      <c r="AA172" s="100"/>
      <c r="AC172" s="107"/>
      <c r="AF172" s="107"/>
    </row>
    <row r="173" spans="2:32" ht="15" customHeight="1" x14ac:dyDescent="0.3">
      <c r="B173" s="129" t="s">
        <v>203</v>
      </c>
      <c r="C173" s="124"/>
      <c r="D173" s="124"/>
      <c r="E173" s="126"/>
      <c r="K173" s="107"/>
      <c r="L173" s="100"/>
      <c r="M173" s="100"/>
      <c r="N173" s="107"/>
      <c r="O173" s="100"/>
      <c r="P173" s="100"/>
      <c r="Q173" s="107"/>
      <c r="S173" s="100"/>
      <c r="T173" s="107"/>
      <c r="V173" s="100"/>
      <c r="W173" s="107"/>
      <c r="Z173" s="107"/>
      <c r="AA173" s="100"/>
      <c r="AC173" s="107"/>
      <c r="AF173" s="107"/>
    </row>
    <row r="174" spans="2:32" ht="3.75" customHeight="1" x14ac:dyDescent="0.3">
      <c r="B174" s="130"/>
      <c r="C174" s="125"/>
      <c r="D174" s="125"/>
      <c r="E174" s="127"/>
      <c r="K174" s="107"/>
      <c r="L174" s="100"/>
      <c r="M174" s="100"/>
      <c r="N174" s="107"/>
      <c r="O174" s="100"/>
      <c r="P174" s="100"/>
      <c r="Q174" s="107"/>
      <c r="S174" s="100"/>
      <c r="T174" s="107"/>
      <c r="V174" s="100"/>
      <c r="W174" s="107"/>
      <c r="Z174" s="107"/>
      <c r="AA174" s="100"/>
      <c r="AC174" s="107"/>
      <c r="AF174" s="107"/>
    </row>
    <row r="175" spans="2:32" x14ac:dyDescent="0.3">
      <c r="B175" s="32" t="s">
        <v>204</v>
      </c>
      <c r="C175" s="7"/>
      <c r="D175" s="20"/>
      <c r="E175" s="86"/>
      <c r="K175" s="107"/>
      <c r="L175" s="100"/>
      <c r="M175" s="100"/>
      <c r="N175" s="107"/>
      <c r="O175" s="100"/>
      <c r="P175" s="100"/>
      <c r="Q175" s="107"/>
      <c r="S175" s="100"/>
      <c r="T175" s="107"/>
      <c r="V175" s="100"/>
      <c r="W175" s="107"/>
      <c r="Z175" s="107"/>
      <c r="AA175" s="100"/>
      <c r="AC175" s="107"/>
      <c r="AF175" s="107"/>
    </row>
    <row r="176" spans="2:32" ht="65.25" customHeight="1" x14ac:dyDescent="0.3">
      <c r="B176" s="87" t="s">
        <v>205</v>
      </c>
      <c r="C176" s="9" t="s">
        <v>159</v>
      </c>
      <c r="D176" s="19" t="s">
        <v>152</v>
      </c>
      <c r="E176" s="10" t="s">
        <v>253</v>
      </c>
      <c r="F176" s="100">
        <v>12</v>
      </c>
      <c r="G176" s="100">
        <f>F176/1.2</f>
        <v>10</v>
      </c>
      <c r="H176" s="100">
        <f>+F176</f>
        <v>12</v>
      </c>
      <c r="I176" s="100">
        <f>H176/1.2</f>
        <v>10</v>
      </c>
      <c r="K176" s="107"/>
      <c r="L176" s="100">
        <f t="shared" ref="L176" si="267">(+H176+H176*$M$2)</f>
        <v>12</v>
      </c>
      <c r="M176" s="100">
        <f t="shared" ref="M176" si="268">L176/1.2</f>
        <v>10</v>
      </c>
      <c r="N176" s="107"/>
      <c r="O176" s="100">
        <f>(+L176+L176*$M$2)</f>
        <v>12</v>
      </c>
      <c r="P176" s="100">
        <f t="shared" ref="P176" si="269">O176/1.2</f>
        <v>10</v>
      </c>
      <c r="Q176" s="107"/>
      <c r="R176" s="1">
        <v>13.5</v>
      </c>
      <c r="S176" s="100">
        <f t="shared" ref="S176" si="270">R176/1.2</f>
        <v>11.25</v>
      </c>
      <c r="T176" s="107"/>
      <c r="U176" s="1">
        <f t="shared" ref="U176" si="271">R176*(1+$V$2)</f>
        <v>14.9175</v>
      </c>
      <c r="V176" s="100">
        <f t="shared" ref="V176" si="272">U176/1.2</f>
        <v>12.43125</v>
      </c>
      <c r="W176" s="107"/>
      <c r="X176" s="110">
        <v>14.9</v>
      </c>
      <c r="Y176" s="110">
        <f t="shared" ref="Y176" si="273">X176/1.2</f>
        <v>12.416666666666668</v>
      </c>
      <c r="Z176" s="107"/>
      <c r="AA176" s="1">
        <f t="shared" ref="AA176" si="274">X176*(1+$AB$2)</f>
        <v>16.39</v>
      </c>
      <c r="AB176" s="110">
        <f t="shared" ref="AB176:AB180" si="275">AA176/1.2</f>
        <v>13.658333333333335</v>
      </c>
      <c r="AC176" s="107"/>
      <c r="AD176" s="110">
        <v>16.399999999999999</v>
      </c>
      <c r="AE176" s="110">
        <f t="shared" ref="AE176:AE180" si="276">AD176/1.2</f>
        <v>13.666666666666666</v>
      </c>
      <c r="AF176" s="107"/>
    </row>
    <row r="177" spans="2:32" x14ac:dyDescent="0.3">
      <c r="B177" s="32" t="s">
        <v>206</v>
      </c>
      <c r="C177" s="7"/>
      <c r="D177" s="20"/>
      <c r="E177" s="20"/>
      <c r="K177" s="107"/>
      <c r="L177" s="100"/>
      <c r="M177" s="100"/>
      <c r="N177" s="107"/>
      <c r="O177" s="100"/>
      <c r="P177" s="100"/>
      <c r="Q177" s="107"/>
      <c r="S177" s="100"/>
      <c r="T177" s="107"/>
      <c r="V177" s="100"/>
      <c r="W177" s="107"/>
      <c r="Z177" s="107"/>
      <c r="AA177" s="100"/>
      <c r="AC177" s="107"/>
      <c r="AF177" s="107"/>
    </row>
    <row r="178" spans="2:32" ht="60.8" customHeight="1" x14ac:dyDescent="0.3">
      <c r="B178" s="9" t="s">
        <v>207</v>
      </c>
      <c r="C178" s="9" t="s">
        <v>159</v>
      </c>
      <c r="D178" s="19" t="s">
        <v>152</v>
      </c>
      <c r="E178" s="10" t="s">
        <v>253</v>
      </c>
      <c r="F178" s="100">
        <v>12</v>
      </c>
      <c r="G178" s="100">
        <f>F178/1.2</f>
        <v>10</v>
      </c>
      <c r="H178" s="100">
        <f>+F178</f>
        <v>12</v>
      </c>
      <c r="I178" s="100">
        <f>H178/1.2</f>
        <v>10</v>
      </c>
      <c r="K178" s="107"/>
      <c r="L178" s="100">
        <f t="shared" ref="L178" si="277">(+H178+H178*$M$2)</f>
        <v>12</v>
      </c>
      <c r="M178" s="100">
        <f t="shared" ref="M178" si="278">L178/1.2</f>
        <v>10</v>
      </c>
      <c r="N178" s="107"/>
      <c r="O178" s="100">
        <f>(+L178+L178*$M$2)</f>
        <v>12</v>
      </c>
      <c r="P178" s="100">
        <f t="shared" ref="P178" si="279">O178/1.2</f>
        <v>10</v>
      </c>
      <c r="Q178" s="107"/>
      <c r="R178" s="1">
        <v>13.5</v>
      </c>
      <c r="S178" s="100">
        <f t="shared" ref="S178" si="280">R178/1.2</f>
        <v>11.25</v>
      </c>
      <c r="T178" s="107"/>
      <c r="U178" s="1">
        <f t="shared" ref="U178" si="281">R178*(1+$V$2)</f>
        <v>14.9175</v>
      </c>
      <c r="V178" s="100">
        <f t="shared" ref="V178" si="282">U178/1.2</f>
        <v>12.43125</v>
      </c>
      <c r="W178" s="107"/>
      <c r="X178" s="110">
        <v>14.9</v>
      </c>
      <c r="Y178" s="110">
        <f t="shared" ref="Y178" si="283">X178/1.2</f>
        <v>12.416666666666668</v>
      </c>
      <c r="Z178" s="107"/>
      <c r="AA178" s="1">
        <f t="shared" ref="AA178" si="284">X178*(1+$AB$2)</f>
        <v>16.39</v>
      </c>
      <c r="AB178" s="110">
        <f t="shared" si="275"/>
        <v>13.658333333333335</v>
      </c>
      <c r="AC178" s="107"/>
      <c r="AD178" s="110">
        <v>16.399999999999999</v>
      </c>
      <c r="AE178" s="110">
        <f t="shared" si="276"/>
        <v>13.666666666666666</v>
      </c>
      <c r="AF178" s="107"/>
    </row>
    <row r="179" spans="2:32" x14ac:dyDescent="0.3">
      <c r="B179" s="32" t="s">
        <v>208</v>
      </c>
      <c r="C179" s="7"/>
      <c r="D179" s="20"/>
      <c r="E179" s="20"/>
      <c r="K179" s="107"/>
      <c r="L179" s="100"/>
      <c r="M179" s="100"/>
      <c r="N179" s="107"/>
      <c r="O179" s="100"/>
      <c r="P179" s="100"/>
      <c r="Q179" s="107"/>
      <c r="S179" s="100"/>
      <c r="T179" s="107"/>
      <c r="V179" s="100"/>
      <c r="W179" s="107"/>
      <c r="Z179" s="107"/>
      <c r="AA179" s="100"/>
      <c r="AC179" s="107"/>
      <c r="AF179" s="107"/>
    </row>
    <row r="180" spans="2:32" ht="40.5" customHeight="1" x14ac:dyDescent="0.3">
      <c r="B180" s="4" t="s">
        <v>209</v>
      </c>
      <c r="C180" s="131" t="s">
        <v>159</v>
      </c>
      <c r="D180" s="124" t="s">
        <v>152</v>
      </c>
      <c r="E180" s="126" t="s">
        <v>253</v>
      </c>
      <c r="F180" s="100">
        <v>12</v>
      </c>
      <c r="G180" s="100">
        <f>F180/1.2</f>
        <v>10</v>
      </c>
      <c r="H180" s="100">
        <f>+F180</f>
        <v>12</v>
      </c>
      <c r="I180" s="100">
        <f>H180/1.2</f>
        <v>10</v>
      </c>
      <c r="K180" s="107"/>
      <c r="L180" s="100">
        <f t="shared" ref="L180" si="285">(+H180+H180*$M$2)</f>
        <v>12</v>
      </c>
      <c r="M180" s="100">
        <f t="shared" ref="M180" si="286">L180/1.2</f>
        <v>10</v>
      </c>
      <c r="N180" s="107"/>
      <c r="O180" s="100">
        <f>(+L180+L180*$M$2)</f>
        <v>12</v>
      </c>
      <c r="P180" s="100">
        <f t="shared" ref="P180" si="287">O180/1.2</f>
        <v>10</v>
      </c>
      <c r="Q180" s="107"/>
      <c r="R180" s="1">
        <v>13.5</v>
      </c>
      <c r="S180" s="100">
        <f t="shared" ref="S180" si="288">R180/1.2</f>
        <v>11.25</v>
      </c>
      <c r="T180" s="107"/>
      <c r="U180" s="1">
        <f t="shared" ref="U180" si="289">R180*(1+$V$2)</f>
        <v>14.9175</v>
      </c>
      <c r="V180" s="100">
        <f t="shared" ref="V180" si="290">U180/1.2</f>
        <v>12.43125</v>
      </c>
      <c r="W180" s="107"/>
      <c r="X180" s="110">
        <v>14.9</v>
      </c>
      <c r="Y180" s="110">
        <f t="shared" ref="Y180" si="291">X180/1.2</f>
        <v>12.416666666666668</v>
      </c>
      <c r="Z180" s="107"/>
      <c r="AA180" s="1">
        <f t="shared" ref="AA180" si="292">X180*(1+$AB$2)</f>
        <v>16.39</v>
      </c>
      <c r="AB180" s="110">
        <f t="shared" si="275"/>
        <v>13.658333333333335</v>
      </c>
      <c r="AC180" s="107"/>
      <c r="AD180" s="110">
        <v>16.399999999999999</v>
      </c>
      <c r="AE180" s="110">
        <f t="shared" si="276"/>
        <v>13.666666666666666</v>
      </c>
      <c r="AF180" s="107"/>
    </row>
    <row r="181" spans="2:32" ht="15" customHeight="1" x14ac:dyDescent="0.3">
      <c r="B181" s="128" t="s">
        <v>210</v>
      </c>
      <c r="C181" s="131"/>
      <c r="D181" s="124"/>
      <c r="E181" s="126"/>
      <c r="K181" s="107"/>
      <c r="L181" s="100"/>
      <c r="M181" s="100"/>
      <c r="N181" s="107"/>
      <c r="O181" s="100"/>
      <c r="P181" s="100"/>
      <c r="Q181" s="107"/>
      <c r="S181" s="100"/>
      <c r="T181" s="107"/>
      <c r="V181" s="100"/>
      <c r="W181" s="107"/>
      <c r="Z181" s="107"/>
      <c r="AA181" s="100"/>
      <c r="AC181" s="107"/>
      <c r="AF181" s="107"/>
    </row>
    <row r="182" spans="2:32" ht="15" customHeight="1" x14ac:dyDescent="0.3">
      <c r="B182" s="129"/>
      <c r="C182" s="131"/>
      <c r="D182" s="124"/>
      <c r="E182" s="126"/>
      <c r="K182" s="107"/>
      <c r="L182" s="100"/>
      <c r="M182" s="100"/>
      <c r="N182" s="107"/>
      <c r="O182" s="100"/>
      <c r="P182" s="100"/>
      <c r="Q182" s="107"/>
      <c r="S182" s="100"/>
      <c r="T182" s="107"/>
      <c r="V182" s="100"/>
      <c r="W182" s="107"/>
      <c r="Z182" s="107"/>
      <c r="AA182" s="100"/>
      <c r="AC182" s="107"/>
      <c r="AF182" s="107"/>
    </row>
    <row r="183" spans="2:32" x14ac:dyDescent="0.3">
      <c r="B183" s="87" t="s">
        <v>211</v>
      </c>
      <c r="C183" s="132"/>
      <c r="D183" s="125"/>
      <c r="E183" s="127"/>
      <c r="K183" s="107"/>
      <c r="L183" s="100"/>
      <c r="M183" s="100"/>
      <c r="N183" s="107"/>
      <c r="O183" s="100"/>
      <c r="P183" s="100"/>
      <c r="Q183" s="107"/>
      <c r="S183" s="100"/>
      <c r="T183" s="107"/>
      <c r="V183" s="100"/>
      <c r="W183" s="107"/>
      <c r="Z183" s="107"/>
      <c r="AA183" s="100"/>
      <c r="AC183" s="107"/>
      <c r="AF183" s="107"/>
    </row>
    <row r="184" spans="2:32" ht="16.600000000000001" customHeight="1" x14ac:dyDescent="0.3">
      <c r="B184" s="13" t="s">
        <v>212</v>
      </c>
      <c r="C184" s="34"/>
      <c r="D184" s="5"/>
      <c r="E184" s="45"/>
      <c r="K184" s="107"/>
      <c r="L184" s="100"/>
      <c r="M184" s="100"/>
      <c r="N184" s="107"/>
      <c r="O184" s="100"/>
      <c r="P184" s="100"/>
      <c r="Q184" s="107"/>
      <c r="S184" s="100"/>
      <c r="T184" s="107"/>
      <c r="V184" s="100"/>
      <c r="W184" s="107"/>
      <c r="Z184" s="107"/>
      <c r="AA184" s="100"/>
      <c r="AC184" s="107"/>
      <c r="AF184" s="107"/>
    </row>
    <row r="185" spans="2:32" ht="54" customHeight="1" x14ac:dyDescent="0.3">
      <c r="B185" s="9" t="s">
        <v>213</v>
      </c>
      <c r="C185" s="35" t="s">
        <v>159</v>
      </c>
      <c r="D185" s="93" t="s">
        <v>214</v>
      </c>
      <c r="E185" s="10" t="s">
        <v>253</v>
      </c>
      <c r="F185" s="100">
        <v>12</v>
      </c>
      <c r="G185" s="100">
        <f>F185/1.2</f>
        <v>10</v>
      </c>
      <c r="H185" s="100">
        <f>+F185</f>
        <v>12</v>
      </c>
      <c r="I185" s="100">
        <f>H185/1.2</f>
        <v>10</v>
      </c>
      <c r="K185" s="107"/>
      <c r="L185" s="100">
        <f t="shared" ref="L185" si="293">(+H185+H185*$M$2)</f>
        <v>12</v>
      </c>
      <c r="M185" s="100">
        <f t="shared" ref="M185" si="294">L185/1.2</f>
        <v>10</v>
      </c>
      <c r="N185" s="107"/>
      <c r="O185" s="100">
        <f>(+L185+L185*$M$2)</f>
        <v>12</v>
      </c>
      <c r="P185" s="100">
        <f t="shared" ref="P185" si="295">O185/1.2</f>
        <v>10</v>
      </c>
      <c r="Q185" s="107"/>
      <c r="R185" s="1">
        <v>13.5</v>
      </c>
      <c r="S185" s="100">
        <f t="shared" ref="S185" si="296">R185/1.2</f>
        <v>11.25</v>
      </c>
      <c r="T185" s="107"/>
      <c r="U185" s="1">
        <f t="shared" ref="U185" si="297">R185*(1+$V$2)</f>
        <v>14.9175</v>
      </c>
      <c r="V185" s="100">
        <f t="shared" ref="V185" si="298">U185/1.2</f>
        <v>12.43125</v>
      </c>
      <c r="W185" s="107"/>
      <c r="X185" s="110">
        <v>14.9</v>
      </c>
      <c r="Y185" s="110">
        <f t="shared" ref="Y185" si="299">X185/1.2</f>
        <v>12.416666666666668</v>
      </c>
      <c r="Z185" s="107"/>
      <c r="AA185" s="1">
        <f t="shared" ref="AA185" si="300">X185*(1+$AB$2)</f>
        <v>16.39</v>
      </c>
      <c r="AB185" s="110">
        <f t="shared" ref="AB185" si="301">AA185/1.2</f>
        <v>13.658333333333335</v>
      </c>
      <c r="AC185" s="107"/>
      <c r="AD185" s="110">
        <v>16.399999999999999</v>
      </c>
      <c r="AE185" s="110">
        <f t="shared" ref="AE185" si="302">AD185/1.2</f>
        <v>13.666666666666666</v>
      </c>
      <c r="AF185" s="107"/>
    </row>
    <row r="186" spans="2:32" ht="24.2" x14ac:dyDescent="0.3">
      <c r="B186" s="32" t="s">
        <v>215</v>
      </c>
      <c r="C186" s="7"/>
      <c r="D186" s="86"/>
      <c r="E186" s="86"/>
      <c r="K186" s="107"/>
      <c r="L186" s="100"/>
      <c r="M186" s="100"/>
      <c r="N186" s="107"/>
      <c r="O186" s="100"/>
      <c r="P186" s="100"/>
      <c r="Q186" s="107"/>
      <c r="S186" s="100"/>
      <c r="T186" s="107"/>
      <c r="V186" s="100"/>
      <c r="W186" s="107"/>
      <c r="Z186" s="107"/>
      <c r="AA186" s="100"/>
      <c r="AC186" s="107"/>
      <c r="AF186" s="107"/>
    </row>
    <row r="187" spans="2:32" ht="52.6" customHeight="1" x14ac:dyDescent="0.3">
      <c r="B187" s="38" t="s">
        <v>216</v>
      </c>
      <c r="C187" s="27" t="s">
        <v>217</v>
      </c>
      <c r="D187" s="14" t="s">
        <v>218</v>
      </c>
      <c r="E187" s="4" t="s">
        <v>47</v>
      </c>
      <c r="K187" s="107"/>
      <c r="L187" s="100"/>
      <c r="M187" s="100"/>
      <c r="N187" s="107"/>
      <c r="O187" s="100"/>
      <c r="P187" s="100"/>
      <c r="Q187" s="107"/>
      <c r="S187" s="100"/>
      <c r="T187" s="107"/>
      <c r="V187" s="100"/>
      <c r="W187" s="107"/>
      <c r="Z187" s="107"/>
      <c r="AA187" s="100"/>
      <c r="AC187" s="107"/>
      <c r="AF187" s="107"/>
    </row>
    <row r="188" spans="2:32" ht="66.849999999999994" customHeight="1" x14ac:dyDescent="0.3">
      <c r="B188" s="3" t="s">
        <v>233</v>
      </c>
      <c r="C188" s="3"/>
      <c r="D188" s="5"/>
      <c r="E188" s="3"/>
      <c r="K188" s="107"/>
      <c r="L188" s="100"/>
      <c r="M188" s="100"/>
      <c r="N188" s="107"/>
      <c r="O188" s="100"/>
      <c r="P188" s="100"/>
      <c r="Q188" s="107"/>
      <c r="S188" s="100"/>
      <c r="T188" s="107"/>
      <c r="V188" s="100"/>
      <c r="W188" s="107"/>
      <c r="Z188" s="107"/>
      <c r="AA188" s="100"/>
      <c r="AC188" s="107"/>
      <c r="AF188" s="107"/>
    </row>
    <row r="189" spans="2:32" ht="50.25" customHeight="1" x14ac:dyDescent="0.3">
      <c r="B189" s="42" t="s">
        <v>219</v>
      </c>
      <c r="C189" s="88" t="s">
        <v>220</v>
      </c>
      <c r="D189" s="88" t="s">
        <v>152</v>
      </c>
      <c r="E189" s="52" t="s">
        <v>303</v>
      </c>
      <c r="F189" s="100">
        <v>16.8</v>
      </c>
      <c r="G189" s="100">
        <f>F189/1.2</f>
        <v>14.000000000000002</v>
      </c>
      <c r="H189" s="101">
        <f>+F189</f>
        <v>16.8</v>
      </c>
      <c r="I189" s="100">
        <f>H189/1.2</f>
        <v>14.000000000000002</v>
      </c>
      <c r="K189" s="107"/>
      <c r="L189" s="101">
        <f t="shared" ref="L189" si="303">(+H189+H189*$M$2)</f>
        <v>16.8</v>
      </c>
      <c r="M189" s="100">
        <f t="shared" ref="M189" si="304">L189/1.2</f>
        <v>14.000000000000002</v>
      </c>
      <c r="N189" s="107"/>
      <c r="O189" s="101">
        <f>(+L189+L189*$M$2)</f>
        <v>16.8</v>
      </c>
      <c r="P189" s="100">
        <f t="shared" ref="P189" si="305">O189/1.2</f>
        <v>14.000000000000002</v>
      </c>
      <c r="Q189" s="107"/>
      <c r="R189" s="1">
        <v>19</v>
      </c>
      <c r="S189" s="100">
        <f t="shared" ref="S189" si="306">R189/1.2</f>
        <v>15.833333333333334</v>
      </c>
      <c r="T189" s="107"/>
      <c r="U189" s="1">
        <f t="shared" ref="U189" si="307">R189*(1+$V$2)</f>
        <v>20.995000000000001</v>
      </c>
      <c r="V189" s="100">
        <f t="shared" ref="V189" si="308">U189/1.2</f>
        <v>17.495833333333334</v>
      </c>
      <c r="W189" s="107"/>
      <c r="X189" s="110">
        <v>21</v>
      </c>
      <c r="Y189" s="110">
        <f t="shared" ref="Y189" si="309">X189/1.2</f>
        <v>17.5</v>
      </c>
      <c r="Z189" s="107"/>
      <c r="AA189" s="1">
        <f t="shared" ref="AA189" si="310">X189*(1+$AB$2)</f>
        <v>23.1</v>
      </c>
      <c r="AB189" s="110">
        <f t="shared" ref="AB189" si="311">AA189/1.2</f>
        <v>19.250000000000004</v>
      </c>
      <c r="AC189" s="107"/>
      <c r="AD189" s="110">
        <v>23.1</v>
      </c>
      <c r="AE189" s="110">
        <f t="shared" ref="AE189" si="312">AD189/1.2</f>
        <v>19.250000000000004</v>
      </c>
      <c r="AF189" s="107"/>
    </row>
    <row r="190" spans="2:32" x14ac:dyDescent="0.3">
      <c r="B190" s="89"/>
      <c r="C190" s="89"/>
      <c r="D190" s="89"/>
      <c r="E190" s="89"/>
      <c r="K190" s="107"/>
      <c r="L190" s="100"/>
      <c r="M190" s="100"/>
      <c r="N190" s="107"/>
      <c r="Q190" s="107"/>
      <c r="T190" s="107"/>
      <c r="W190" s="107"/>
      <c r="Z190" s="107"/>
      <c r="AA190" s="100"/>
      <c r="AC190" s="107"/>
      <c r="AF190" s="107"/>
    </row>
    <row r="191" spans="2:32" x14ac:dyDescent="0.3">
      <c r="B191" s="94" t="s">
        <v>222</v>
      </c>
      <c r="C191" s="90"/>
      <c r="D191" s="89"/>
      <c r="E191" s="89"/>
      <c r="K191" s="107"/>
      <c r="L191" s="100"/>
      <c r="M191" s="100"/>
      <c r="N191" s="107"/>
      <c r="Q191" s="107"/>
      <c r="T191" s="107"/>
      <c r="W191" s="107"/>
      <c r="Z191" s="107"/>
      <c r="AA191" s="100"/>
      <c r="AC191" s="107"/>
      <c r="AF191" s="107"/>
    </row>
    <row r="192" spans="2:32" ht="16.149999999999999" x14ac:dyDescent="0.3">
      <c r="B192" s="91"/>
      <c r="C192" s="89"/>
      <c r="D192" s="89"/>
      <c r="E192" s="89"/>
      <c r="K192" s="107"/>
      <c r="L192" s="100"/>
      <c r="M192" s="100"/>
      <c r="N192" s="107"/>
      <c r="Q192" s="107"/>
      <c r="T192" s="107"/>
      <c r="W192" s="107"/>
      <c r="Z192" s="107"/>
      <c r="AA192" s="100"/>
      <c r="AC192" s="107"/>
      <c r="AF192" s="107"/>
    </row>
    <row r="193" spans="2:32" ht="24.8" customHeight="1" thickBot="1" x14ac:dyDescent="0.35">
      <c r="B193" s="119" t="s">
        <v>221</v>
      </c>
      <c r="C193" s="119"/>
      <c r="D193" s="119"/>
      <c r="E193" s="119"/>
      <c r="F193" s="104">
        <f>SUM(F4:F192)</f>
        <v>364.81</v>
      </c>
      <c r="G193" s="104">
        <f>SUM(G4:G192)</f>
        <v>304.00833333333338</v>
      </c>
      <c r="H193" s="104">
        <f>SUM(H4:H192)</f>
        <v>364.8</v>
      </c>
      <c r="I193" s="104">
        <f t="shared" ref="I193" si="313">H193/1.2</f>
        <v>304</v>
      </c>
      <c r="K193" s="107"/>
      <c r="L193" s="104">
        <f>SUM(L4:L192)</f>
        <v>364.8</v>
      </c>
      <c r="M193" s="104">
        <f t="shared" ref="M193" si="314">L193/1.2</f>
        <v>304</v>
      </c>
      <c r="N193" s="107"/>
      <c r="O193" s="104">
        <f>SUM(O4:O192)</f>
        <v>364.8</v>
      </c>
      <c r="P193" s="104">
        <f t="shared" ref="P193" si="315">O193/1.2</f>
        <v>304</v>
      </c>
      <c r="Q193" s="107"/>
      <c r="R193" s="104">
        <f>SUM(R4:R192)</f>
        <v>408.99999999999994</v>
      </c>
      <c r="S193" s="104">
        <f>R193/1.2</f>
        <v>340.83333333333331</v>
      </c>
      <c r="T193" s="107"/>
      <c r="U193" s="104">
        <f>SUM(U4:U192)</f>
        <v>451.94500000000005</v>
      </c>
      <c r="V193" s="104">
        <f>U193/1.2</f>
        <v>376.62083333333339</v>
      </c>
      <c r="W193" s="107"/>
      <c r="X193" s="112">
        <f>SUM(X4:X192)</f>
        <v>451.29999999999995</v>
      </c>
      <c r="Y193" s="112">
        <f>X193/1.2</f>
        <v>376.08333333333331</v>
      </c>
      <c r="Z193" s="107"/>
      <c r="AA193" s="112">
        <f t="shared" ref="AA193:AE193" si="316">Z193/1.2</f>
        <v>0</v>
      </c>
      <c r="AB193" s="112">
        <f t="shared" si="316"/>
        <v>0</v>
      </c>
      <c r="AC193" s="107"/>
      <c r="AD193" s="112">
        <f t="shared" si="316"/>
        <v>0</v>
      </c>
      <c r="AE193" s="112">
        <f t="shared" si="316"/>
        <v>0</v>
      </c>
      <c r="AF193" s="107"/>
    </row>
    <row r="194" spans="2:32" ht="15" thickTop="1" x14ac:dyDescent="0.3">
      <c r="B194" s="89"/>
      <c r="C194" s="89"/>
      <c r="D194" s="89"/>
      <c r="E194" s="89"/>
      <c r="K194" s="107"/>
      <c r="L194" s="100"/>
      <c r="M194" s="100"/>
      <c r="N194" s="107"/>
      <c r="O194" s="100"/>
      <c r="P194" s="100"/>
      <c r="Q194" s="107"/>
      <c r="T194" s="107"/>
      <c r="W194" s="107"/>
      <c r="Z194" s="107"/>
      <c r="AA194" s="100"/>
      <c r="AC194" s="107"/>
      <c r="AF194" s="107"/>
    </row>
    <row r="195" spans="2:32" x14ac:dyDescent="0.3">
      <c r="B195" s="89"/>
      <c r="C195" s="89"/>
      <c r="D195" s="89"/>
      <c r="E195" s="102" t="s">
        <v>236</v>
      </c>
      <c r="F195" s="1"/>
      <c r="K195" s="107"/>
      <c r="L195" s="100"/>
      <c r="M195" s="100"/>
      <c r="N195" s="107"/>
      <c r="O195" s="100"/>
      <c r="P195" s="100"/>
      <c r="Q195" s="107"/>
      <c r="T195" s="107"/>
      <c r="W195" s="107"/>
      <c r="Z195" s="107"/>
      <c r="AA195" s="100"/>
      <c r="AC195" s="107"/>
      <c r="AF195" s="107"/>
    </row>
    <row r="196" spans="2:32" x14ac:dyDescent="0.3">
      <c r="B196" s="89"/>
      <c r="C196" s="89"/>
      <c r="D196" s="89"/>
      <c r="E196" s="89"/>
      <c r="F196" s="103">
        <f>SUM(F7:F122)</f>
        <v>132.01000000000002</v>
      </c>
      <c r="G196" s="103">
        <f>SUM(G7:G122)</f>
        <v>110.00833333333337</v>
      </c>
      <c r="H196" s="103">
        <f t="shared" ref="H196:I196" si="317">SUM(H7:H122)</f>
        <v>131.99999999999997</v>
      </c>
      <c r="I196" s="103">
        <f t="shared" si="317"/>
        <v>110.00000000000001</v>
      </c>
      <c r="K196" s="107"/>
      <c r="L196" s="103">
        <f t="shared" ref="L196:M196" si="318">SUM(L7:L122)</f>
        <v>131.99999999999997</v>
      </c>
      <c r="M196" s="103">
        <f t="shared" si="318"/>
        <v>110.00000000000001</v>
      </c>
      <c r="N196" s="107"/>
      <c r="O196" s="103">
        <f t="shared" ref="O196:P196" si="319">SUM(O7:O122)</f>
        <v>131.99999999999997</v>
      </c>
      <c r="P196" s="103">
        <f t="shared" si="319"/>
        <v>110.00000000000001</v>
      </c>
      <c r="Q196" s="107"/>
      <c r="R196" s="103">
        <f>SUM(R7:R122)</f>
        <v>146.99999999999994</v>
      </c>
      <c r="S196" s="103">
        <f>SUM(S7:S122)</f>
        <v>122.49999999999989</v>
      </c>
      <c r="T196" s="107"/>
      <c r="U196" s="103">
        <f>SUM(U7:U122)</f>
        <v>162.43499999999992</v>
      </c>
      <c r="V196" s="103">
        <f>SUM(V7:V122)</f>
        <v>135.36250000000007</v>
      </c>
      <c r="W196" s="107"/>
      <c r="X196" s="113">
        <f>SUM(X7:X122)</f>
        <v>162.10000000000016</v>
      </c>
      <c r="Y196" s="113">
        <f>SUM(Y7:Y122)</f>
        <v>135.08333333333346</v>
      </c>
      <c r="Z196" s="107"/>
      <c r="AA196" s="113">
        <f t="shared" ref="AA196:AE196" si="320">SUM(AA7:AA122)</f>
        <v>178.30999999999992</v>
      </c>
      <c r="AB196" s="113">
        <f t="shared" si="320"/>
        <v>148.5916666666667</v>
      </c>
      <c r="AC196" s="107"/>
      <c r="AD196" s="113">
        <f t="shared" si="320"/>
        <v>178.20000000000002</v>
      </c>
      <c r="AE196" s="113">
        <f t="shared" si="320"/>
        <v>148.49999999999994</v>
      </c>
      <c r="AF196" s="107"/>
    </row>
    <row r="197" spans="2:32" x14ac:dyDescent="0.3">
      <c r="B197" s="89"/>
      <c r="C197" s="89"/>
      <c r="D197" s="89"/>
      <c r="E197" s="89"/>
      <c r="F197" s="105" t="s">
        <v>238</v>
      </c>
      <c r="K197" s="107"/>
      <c r="L197" s="100"/>
      <c r="M197" s="100"/>
      <c r="N197" s="107"/>
      <c r="O197" s="100"/>
      <c r="P197" s="100"/>
      <c r="Q197" s="107"/>
      <c r="T197" s="107"/>
      <c r="W197" s="107"/>
      <c r="Z197" s="107"/>
      <c r="AA197" s="100"/>
      <c r="AC197" s="107"/>
      <c r="AF197" s="107"/>
    </row>
    <row r="198" spans="2:32" x14ac:dyDescent="0.3">
      <c r="B198" s="89"/>
      <c r="C198" s="89"/>
      <c r="D198" s="89"/>
      <c r="E198" s="89"/>
      <c r="F198" s="100">
        <v>26</v>
      </c>
      <c r="G198" s="100">
        <v>26</v>
      </c>
      <c r="H198" s="100">
        <v>26</v>
      </c>
      <c r="I198" s="100">
        <v>26</v>
      </c>
      <c r="K198" s="107"/>
      <c r="L198" s="100">
        <v>26</v>
      </c>
      <c r="M198" s="100">
        <v>26</v>
      </c>
      <c r="N198" s="107"/>
      <c r="O198" s="100">
        <v>26</v>
      </c>
      <c r="P198" s="100">
        <v>26</v>
      </c>
      <c r="Q198" s="107"/>
      <c r="R198" s="100">
        <v>26</v>
      </c>
      <c r="S198" s="100">
        <v>26</v>
      </c>
      <c r="T198" s="107"/>
      <c r="U198" s="100">
        <v>26</v>
      </c>
      <c r="V198" s="100">
        <v>26</v>
      </c>
      <c r="W198" s="107"/>
      <c r="X198" s="110">
        <v>26</v>
      </c>
      <c r="Y198" s="110">
        <v>26</v>
      </c>
      <c r="Z198" s="107"/>
      <c r="AA198" s="100">
        <f>Y198*1.1</f>
        <v>28.6</v>
      </c>
      <c r="AB198" s="100">
        <f>AA198</f>
        <v>28.6</v>
      </c>
      <c r="AC198" s="107"/>
      <c r="AD198" s="110">
        <v>29</v>
      </c>
      <c r="AE198" s="110">
        <v>29</v>
      </c>
      <c r="AF198" s="107"/>
    </row>
    <row r="199" spans="2:32" x14ac:dyDescent="0.3">
      <c r="B199" s="89"/>
      <c r="C199" s="89"/>
      <c r="D199" s="89"/>
      <c r="E199" s="89"/>
      <c r="F199" s="106">
        <f>F198+F196</f>
        <v>158.01000000000002</v>
      </c>
      <c r="G199" s="100">
        <f>G198+G196</f>
        <v>136.00833333333338</v>
      </c>
      <c r="H199" s="100">
        <f t="shared" ref="H199:I199" si="321">H198+H196</f>
        <v>157.99999999999997</v>
      </c>
      <c r="I199" s="100">
        <f t="shared" si="321"/>
        <v>136</v>
      </c>
      <c r="K199" s="107"/>
      <c r="L199" s="100">
        <f t="shared" ref="L199:M199" si="322">L198+L196</f>
        <v>157.99999999999997</v>
      </c>
      <c r="M199" s="100">
        <f t="shared" si="322"/>
        <v>136</v>
      </c>
      <c r="N199" s="107"/>
      <c r="O199" s="100">
        <f t="shared" ref="O199:P199" si="323">O198+O196</f>
        <v>157.99999999999997</v>
      </c>
      <c r="P199" s="100">
        <f t="shared" si="323"/>
        <v>136</v>
      </c>
      <c r="Q199" s="107"/>
      <c r="R199" s="100">
        <f>R198+R196</f>
        <v>172.99999999999994</v>
      </c>
      <c r="S199" s="100">
        <f>S198+S196</f>
        <v>148.49999999999989</v>
      </c>
      <c r="T199" s="107"/>
      <c r="U199" s="100">
        <f>U198+U196</f>
        <v>188.43499999999992</v>
      </c>
      <c r="V199" s="100">
        <f>V198+V196</f>
        <v>161.36250000000007</v>
      </c>
      <c r="W199" s="107"/>
      <c r="X199" s="110">
        <f>X198+X196</f>
        <v>188.10000000000016</v>
      </c>
      <c r="Y199" s="110">
        <f>Y198+Y196</f>
        <v>161.08333333333346</v>
      </c>
      <c r="Z199" s="107"/>
      <c r="AA199" s="110">
        <f t="shared" ref="AA199:AB199" si="324">AA198+AA196</f>
        <v>206.90999999999991</v>
      </c>
      <c r="AB199" s="110">
        <f t="shared" si="324"/>
        <v>177.19166666666669</v>
      </c>
      <c r="AC199" s="107"/>
      <c r="AD199" s="110">
        <f t="shared" ref="AD199" si="325">AD198+AD196</f>
        <v>207.20000000000002</v>
      </c>
      <c r="AE199" s="110">
        <f t="shared" ref="AE199" si="326">AE198+AE196</f>
        <v>177.49999999999994</v>
      </c>
      <c r="AF199" s="107"/>
    </row>
    <row r="200" spans="2:32" x14ac:dyDescent="0.3">
      <c r="B200" s="89"/>
      <c r="C200" s="89"/>
      <c r="D200" s="89"/>
      <c r="E200" s="89"/>
      <c r="K200" s="107"/>
      <c r="L200" s="100"/>
      <c r="M200" s="100"/>
      <c r="N200" s="107"/>
      <c r="O200" s="100"/>
      <c r="P200" s="100"/>
      <c r="Q200" s="107"/>
      <c r="T200" s="107"/>
      <c r="W200" s="107"/>
      <c r="Z200" s="107"/>
      <c r="AA200" s="100"/>
      <c r="AC200" s="107"/>
      <c r="AF200" s="107"/>
    </row>
    <row r="201" spans="2:32" x14ac:dyDescent="0.3">
      <c r="B201" s="89"/>
      <c r="C201" s="89"/>
      <c r="D201" s="89"/>
      <c r="E201" s="102" t="s">
        <v>237</v>
      </c>
      <c r="F201" s="1"/>
      <c r="K201" s="107"/>
      <c r="L201" s="100"/>
      <c r="M201" s="100"/>
      <c r="N201" s="107"/>
      <c r="O201" s="100"/>
      <c r="P201" s="100"/>
      <c r="Q201" s="107"/>
      <c r="T201" s="107"/>
      <c r="W201" s="107"/>
      <c r="Z201" s="107"/>
      <c r="AA201" s="100"/>
      <c r="AC201" s="107"/>
      <c r="AF201" s="107"/>
    </row>
    <row r="202" spans="2:32" x14ac:dyDescent="0.3">
      <c r="B202" s="89"/>
      <c r="C202" s="89"/>
      <c r="D202" s="89"/>
      <c r="E202" s="89"/>
      <c r="K202" s="107"/>
      <c r="L202" s="100"/>
      <c r="M202" s="100"/>
      <c r="N202" s="107"/>
      <c r="O202" s="100"/>
      <c r="P202" s="100"/>
      <c r="Q202" s="107"/>
      <c r="T202" s="107"/>
      <c r="W202" s="107"/>
      <c r="Z202" s="107"/>
      <c r="AA202" s="100"/>
      <c r="AC202" s="107"/>
      <c r="AF202" s="107"/>
    </row>
    <row r="203" spans="2:32" x14ac:dyDescent="0.3">
      <c r="B203" s="89"/>
      <c r="C203" s="89"/>
      <c r="D203" s="89"/>
      <c r="E203" s="89"/>
      <c r="F203" s="103">
        <f>SUM(F125:F189)</f>
        <v>232.8</v>
      </c>
      <c r="G203" s="103">
        <f>SUM(G125:G189)</f>
        <v>194</v>
      </c>
      <c r="H203" s="103">
        <f>SUM(H125:H189)</f>
        <v>232.8</v>
      </c>
      <c r="I203" s="103">
        <f>SUM(I125:I189)</f>
        <v>194</v>
      </c>
      <c r="K203" s="107"/>
      <c r="L203" s="103">
        <f>SUM(L125:L189)</f>
        <v>232.8</v>
      </c>
      <c r="M203" s="103">
        <f>SUM(M125:M189)</f>
        <v>194</v>
      </c>
      <c r="N203" s="107"/>
      <c r="O203" s="103">
        <f>SUM(O125:O189)</f>
        <v>232.8</v>
      </c>
      <c r="P203" s="103">
        <f>SUM(P125:P189)</f>
        <v>194</v>
      </c>
      <c r="Q203" s="107"/>
      <c r="R203" s="103">
        <f>SUM(R125:R189)</f>
        <v>262</v>
      </c>
      <c r="S203" s="103">
        <f>SUM(S125:S189)</f>
        <v>218.33333333333334</v>
      </c>
      <c r="T203" s="107"/>
      <c r="U203" s="103">
        <f>SUM(U125:U189)</f>
        <v>289.50999999999993</v>
      </c>
      <c r="V203" s="103">
        <f>SUM(V125:V189)</f>
        <v>241.25833333333341</v>
      </c>
      <c r="W203" s="107"/>
      <c r="X203" s="113">
        <f>SUM(X125:X189)</f>
        <v>289.20000000000005</v>
      </c>
      <c r="Y203" s="113">
        <f>SUM(Y125:Y189)</f>
        <v>240.99999999999997</v>
      </c>
      <c r="Z203" s="107"/>
      <c r="AA203" s="113">
        <f>SUM(AA125:AA189)</f>
        <v>318.11999999999989</v>
      </c>
      <c r="AB203" s="113">
        <f>SUM(AB125:AB189)</f>
        <v>265.10000000000002</v>
      </c>
      <c r="AC203" s="107"/>
      <c r="AD203" s="113">
        <f t="shared" ref="AD203:AE203" si="327">SUM(AD125:AD189)</f>
        <v>318.3</v>
      </c>
      <c r="AE203" s="113">
        <f t="shared" si="327"/>
        <v>265.24999999999994</v>
      </c>
      <c r="AF203" s="107"/>
    </row>
    <row r="204" spans="2:32" x14ac:dyDescent="0.3">
      <c r="B204" s="89"/>
      <c r="C204" s="89"/>
      <c r="D204" s="89"/>
      <c r="E204" s="89"/>
      <c r="K204" s="107"/>
      <c r="L204" s="100"/>
      <c r="M204" s="100"/>
      <c r="N204" s="107"/>
      <c r="O204" s="100"/>
      <c r="P204" s="100"/>
      <c r="Q204" s="107"/>
      <c r="T204" s="107"/>
      <c r="W204" s="107"/>
      <c r="Z204" s="107"/>
      <c r="AA204" s="110"/>
      <c r="AB204" s="110"/>
      <c r="AC204" s="107"/>
      <c r="AF204" s="107"/>
    </row>
    <row r="205" spans="2:32" ht="15" thickBot="1" x14ac:dyDescent="0.35">
      <c r="B205" s="89"/>
      <c r="C205" s="89"/>
      <c r="D205" s="89"/>
      <c r="E205" s="89"/>
      <c r="F205" s="104">
        <f>F196+F203</f>
        <v>364.81000000000006</v>
      </c>
      <c r="G205" s="104">
        <f>G196+G203</f>
        <v>304.00833333333338</v>
      </c>
      <c r="H205" s="104">
        <f>H196+H203</f>
        <v>364.79999999999995</v>
      </c>
      <c r="I205" s="104">
        <f>I196+I203</f>
        <v>304</v>
      </c>
      <c r="K205" s="107"/>
      <c r="L205" s="104">
        <f>L196+L203</f>
        <v>364.79999999999995</v>
      </c>
      <c r="M205" s="104">
        <f>M196+M203</f>
        <v>304</v>
      </c>
      <c r="N205" s="107"/>
      <c r="O205" s="104">
        <f>O196+O203</f>
        <v>364.79999999999995</v>
      </c>
      <c r="P205" s="104">
        <f>P196+P203</f>
        <v>304</v>
      </c>
      <c r="Q205" s="107"/>
      <c r="R205" s="104">
        <f>R196+R203</f>
        <v>408.99999999999994</v>
      </c>
      <c r="S205" s="104">
        <f>S196+S203</f>
        <v>340.83333333333326</v>
      </c>
      <c r="T205" s="107"/>
      <c r="U205" s="104">
        <f>U196+U203</f>
        <v>451.94499999999982</v>
      </c>
      <c r="V205" s="104">
        <f>V196+V203</f>
        <v>376.62083333333351</v>
      </c>
      <c r="W205" s="107"/>
      <c r="X205" s="112">
        <f>X196+X203</f>
        <v>451.30000000000018</v>
      </c>
      <c r="Y205" s="112">
        <f>Y196+Y203</f>
        <v>376.08333333333343</v>
      </c>
      <c r="Z205" s="107"/>
      <c r="AA205" s="112">
        <f>AA196+AA203</f>
        <v>496.42999999999984</v>
      </c>
      <c r="AB205" s="112">
        <f>AB196+AB203</f>
        <v>413.69166666666672</v>
      </c>
      <c r="AC205" s="107"/>
      <c r="AD205" s="112">
        <f t="shared" ref="AD205:AE205" si="328">AD196+AD203</f>
        <v>496.5</v>
      </c>
      <c r="AE205" s="112">
        <f t="shared" si="328"/>
        <v>413.74999999999989</v>
      </c>
      <c r="AF205" s="107"/>
    </row>
    <row r="206" spans="2:32" ht="15" thickTop="1" x14ac:dyDescent="0.3">
      <c r="B206" s="89"/>
      <c r="C206" s="89"/>
      <c r="D206" s="89"/>
      <c r="E206" s="89"/>
      <c r="K206" s="107"/>
      <c r="L206" s="100"/>
      <c r="M206" s="100"/>
      <c r="N206" s="107"/>
      <c r="Q206" s="107"/>
      <c r="T206" s="107"/>
      <c r="W206" s="107"/>
      <c r="Z206" s="107"/>
      <c r="AA206" s="100"/>
      <c r="AC206" s="107"/>
      <c r="AF206" s="107"/>
    </row>
    <row r="207" spans="2:32" x14ac:dyDescent="0.3">
      <c r="B207" s="89"/>
      <c r="C207" s="89"/>
      <c r="D207" s="89"/>
      <c r="E207" s="89"/>
    </row>
    <row r="208" spans="2:32" x14ac:dyDescent="0.3">
      <c r="B208" s="89"/>
      <c r="C208" s="89"/>
      <c r="D208" s="89"/>
      <c r="E208" s="89"/>
    </row>
    <row r="209" spans="2:5" x14ac:dyDescent="0.3">
      <c r="B209" s="89"/>
      <c r="C209" s="89"/>
      <c r="D209" s="89"/>
      <c r="E209" s="89"/>
    </row>
    <row r="210" spans="2:5" x14ac:dyDescent="0.3">
      <c r="B210" s="89"/>
      <c r="C210" s="89"/>
      <c r="D210" s="89"/>
      <c r="E210" s="89"/>
    </row>
    <row r="211" spans="2:5" x14ac:dyDescent="0.3">
      <c r="B211" s="89"/>
      <c r="C211" s="89"/>
      <c r="D211" s="89"/>
      <c r="E211" s="89"/>
    </row>
    <row r="212" spans="2:5" x14ac:dyDescent="0.3">
      <c r="B212" s="89"/>
      <c r="C212" s="89"/>
      <c r="D212" s="89"/>
      <c r="E212" s="89"/>
    </row>
    <row r="213" spans="2:5" x14ac:dyDescent="0.3">
      <c r="B213" s="89"/>
      <c r="C213" s="89"/>
      <c r="D213" s="89"/>
      <c r="E213" s="89"/>
    </row>
    <row r="214" spans="2:5" ht="15" customHeight="1" x14ac:dyDescent="0.3">
      <c r="B214" s="89"/>
      <c r="C214" s="89"/>
      <c r="D214" s="89"/>
      <c r="E214" s="89"/>
    </row>
  </sheetData>
  <mergeCells count="80">
    <mergeCell ref="AA3:AB3"/>
    <mergeCell ref="AD3:AE3"/>
    <mergeCell ref="AA1:AB1"/>
    <mergeCell ref="AD1:AE1"/>
    <mergeCell ref="B3:E3"/>
    <mergeCell ref="F3:G3"/>
    <mergeCell ref="H3:I3"/>
    <mergeCell ref="R1:S1"/>
    <mergeCell ref="R3:S3"/>
    <mergeCell ref="E125:E127"/>
    <mergeCell ref="C126:C127"/>
    <mergeCell ref="B36:B37"/>
    <mergeCell ref="C36:C37"/>
    <mergeCell ref="D36:D37"/>
    <mergeCell ref="E36:E37"/>
    <mergeCell ref="B133:B134"/>
    <mergeCell ref="B135:B136"/>
    <mergeCell ref="E121:E122"/>
    <mergeCell ref="D69:D76"/>
    <mergeCell ref="C82:C84"/>
    <mergeCell ref="D82:D95"/>
    <mergeCell ref="C85:C87"/>
    <mergeCell ref="C97:C104"/>
    <mergeCell ref="D97:D104"/>
    <mergeCell ref="E97:E104"/>
    <mergeCell ref="C106:C108"/>
    <mergeCell ref="D106:D108"/>
    <mergeCell ref="C113:C116"/>
    <mergeCell ref="D113:D116"/>
    <mergeCell ref="E129:E138"/>
    <mergeCell ref="D125:D127"/>
    <mergeCell ref="O1:P1"/>
    <mergeCell ref="O3:P3"/>
    <mergeCell ref="E4:E6"/>
    <mergeCell ref="L1:M1"/>
    <mergeCell ref="B123:E123"/>
    <mergeCell ref="L3:M3"/>
    <mergeCell ref="D25:D28"/>
    <mergeCell ref="B4:B5"/>
    <mergeCell ref="C4:C5"/>
    <mergeCell ref="D4:D5"/>
    <mergeCell ref="C8:C16"/>
    <mergeCell ref="E8:E19"/>
    <mergeCell ref="D8:D19"/>
    <mergeCell ref="C129:C138"/>
    <mergeCell ref="D129:D138"/>
    <mergeCell ref="D40:D42"/>
    <mergeCell ref="D55:D67"/>
    <mergeCell ref="C17:C19"/>
    <mergeCell ref="C26:C28"/>
    <mergeCell ref="C142:C143"/>
    <mergeCell ref="D142:D143"/>
    <mergeCell ref="E142:E143"/>
    <mergeCell ref="C149:C151"/>
    <mergeCell ref="D149:D151"/>
    <mergeCell ref="E149:E151"/>
    <mergeCell ref="B154:B155"/>
    <mergeCell ref="D157:D159"/>
    <mergeCell ref="C163:C164"/>
    <mergeCell ref="D163:D164"/>
    <mergeCell ref="E163:E164"/>
    <mergeCell ref="C153:C155"/>
    <mergeCell ref="D153:D155"/>
    <mergeCell ref="E153:E155"/>
    <mergeCell ref="X1:Y1"/>
    <mergeCell ref="X3:Y3"/>
    <mergeCell ref="U1:V1"/>
    <mergeCell ref="U3:V3"/>
    <mergeCell ref="B193:E193"/>
    <mergeCell ref="C44:C46"/>
    <mergeCell ref="D44:D46"/>
    <mergeCell ref="C170:C174"/>
    <mergeCell ref="D170:D174"/>
    <mergeCell ref="E170:E174"/>
    <mergeCell ref="B171:B172"/>
    <mergeCell ref="B173:B174"/>
    <mergeCell ref="C180:C183"/>
    <mergeCell ref="D180:D183"/>
    <mergeCell ref="E180:E183"/>
    <mergeCell ref="B181:B182"/>
  </mergeCells>
  <pageMargins left="0.23622047244094491" right="0.23622047244094491" top="0.55118110236220474" bottom="0.55118110236220474" header="0.31496062992125984" footer="0.31496062992125984"/>
  <pageSetup paperSize="9" orientation="landscape" r:id="rId1"/>
  <headerFooter differentFirst="1">
    <oddFooter>&amp;L&amp;6&amp;F&amp;R&amp;8&amp;P</oddFooter>
    <firstHeader>&amp;CThis amended CON29 Schedule &amp; charges are in operation from 4th July 2016 onwards following Law Society guidance changes. From 1 April 2017 all fees will be subject to VAT</firstHeader>
  </headerFooter>
  <rowBreaks count="7" manualBreakCount="7">
    <brk id="53" max="16383" man="1"/>
    <brk id="95" max="16383" man="1"/>
    <brk id="108" max="16383" man="1"/>
    <brk id="117" max="16383" man="1"/>
    <brk id="122" max="16383" man="1"/>
    <brk id="151" max="16383" man="1"/>
    <brk id="18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RCBC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Wain, Andrew</dc:creator>
  <cp:lastModifiedBy>Melanie Siddall</cp:lastModifiedBy>
  <cp:lastPrinted>2025-03-12T11:13:53Z</cp:lastPrinted>
  <dcterms:created xsi:type="dcterms:W3CDTF">2016-06-10T07:05:11Z</dcterms:created>
  <dcterms:modified xsi:type="dcterms:W3CDTF">2025-03-12T11:17:02Z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-1683338303</vt:i4>
  </property>
  <property fmtid="{D5CDD505-2E9C-101B-9397-08002B2CF9AE}" pid="3" name="_NewReviewCycle">
    <vt:lpwstr/>
  </property>
  <property fmtid="{D5CDD505-2E9C-101B-9397-08002B2CF9AE}" pid="4" name="_EmailSubject">
    <vt:lpwstr>Updating the Register on the Redcar and Cleveland website.</vt:lpwstr>
  </property>
  <property fmtid="{D5CDD505-2E9C-101B-9397-08002B2CF9AE}" pid="5" name="_AuthorEmail">
    <vt:lpwstr>Melanie.Siddall@redcar-cleveland.gov.uk</vt:lpwstr>
  </property>
  <property fmtid="{D5CDD505-2E9C-101B-9397-08002B2CF9AE}" pid="6" name="_AuthorEmailDisplayName">
    <vt:lpwstr>Melanie Siddall</vt:lpwstr>
  </property>
</Properties>
</file>